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codeName="{4D1C537B-E38A-612A-F078-A93A15B4B7F4}"/>
  <workbookPr codeName="ThisWorkbook" defaultThemeVersion="166925"/>
  <mc:AlternateContent xmlns:mc="http://schemas.openxmlformats.org/markup-compatibility/2006">
    <mc:Choice Requires="x15">
      <x15ac:absPath xmlns:x15ac="http://schemas.microsoft.com/office/spreadsheetml/2010/11/ac" url="Q:\Engineering Leadership\Engineering Practice\Technical leadership\Projects\Design Documentation\Geotech report\Soil Suitability Report\"/>
    </mc:Choice>
  </mc:AlternateContent>
  <xr:revisionPtr revIDLastSave="0" documentId="8_{A4B50E19-EF5A-463B-8E5E-4E97BA5719CD}" xr6:coauthVersionLast="47" xr6:coauthVersionMax="47" xr10:uidLastSave="{00000000-0000-0000-0000-000000000000}"/>
  <workbookProtection workbookAlgorithmName="SHA-512" workbookHashValue="ud8BYsHNPAbA++ymRtzRMbEmkl8xQ52J08/MjrywdjGRenIJpdEIUCRgdKQ1EAjVpzo4PUGcGh9+rZTrnChbDA==" workbookSaltValue="VqhKqJ7Vgy/Jj+zdixVRwQ==" workbookSpinCount="100000" lockStructure="1"/>
  <bookViews>
    <workbookView xWindow="-120" yWindow="-120" windowWidth="29040" windowHeight="15840" activeTab="1" xr2:uid="{5843C5CE-045F-4C7E-BEB3-0F1DC229380A}"/>
  </bookViews>
  <sheets>
    <sheet name="Field Data Entry" sheetId="2" r:id="rId1"/>
    <sheet name="Report" sheetId="5" r:id="rId2"/>
  </sheets>
  <definedNames>
    <definedName name="_ftn1" localSheetId="0">'Field Data Entry'!$B$96</definedName>
    <definedName name="_ftnref1" localSheetId="0">'Field Data Entry'!$B$95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5" i="5" l="1"/>
  <c r="G64" i="5"/>
  <c r="G78" i="5"/>
  <c r="H78" i="5"/>
  <c r="I78" i="5"/>
  <c r="H77" i="5"/>
  <c r="G77" i="5"/>
  <c r="I52" i="5"/>
  <c r="I53" i="5"/>
  <c r="I54" i="5"/>
  <c r="I55" i="5"/>
  <c r="I56" i="5"/>
  <c r="I57" i="5"/>
  <c r="I58" i="5"/>
  <c r="I59" i="5"/>
  <c r="I60" i="5"/>
  <c r="I61" i="5"/>
  <c r="I62" i="5"/>
  <c r="G52" i="5"/>
  <c r="H52" i="5"/>
  <c r="G53" i="5"/>
  <c r="H53" i="5"/>
  <c r="G54" i="5"/>
  <c r="H54" i="5"/>
  <c r="G55" i="5"/>
  <c r="H55" i="5"/>
  <c r="G56" i="5"/>
  <c r="H56" i="5"/>
  <c r="G57" i="5"/>
  <c r="H57" i="5"/>
  <c r="G58" i="5"/>
  <c r="H58" i="5"/>
  <c r="G59" i="5"/>
  <c r="H59" i="5"/>
  <c r="G60" i="5"/>
  <c r="H60" i="5"/>
  <c r="G61" i="5"/>
  <c r="H61" i="5"/>
  <c r="G62" i="5"/>
  <c r="H62" i="5"/>
  <c r="H51" i="5"/>
  <c r="G51" i="5"/>
  <c r="I51" i="5"/>
  <c r="A68" i="5"/>
  <c r="L47" i="5"/>
  <c r="I47" i="5"/>
  <c r="H47" i="5"/>
  <c r="G47" i="5"/>
  <c r="A47" i="5"/>
  <c r="A42" i="5"/>
  <c r="A63" i="5"/>
  <c r="A65" i="5"/>
  <c r="E69" i="5" l="1"/>
  <c r="E70" i="5"/>
  <c r="E71" i="5"/>
  <c r="E72" i="5"/>
  <c r="E73" i="5"/>
  <c r="E74" i="5"/>
  <c r="H69" i="5"/>
  <c r="H70" i="5"/>
  <c r="H71" i="5"/>
  <c r="H72" i="5"/>
  <c r="H73" i="5"/>
  <c r="H74" i="5"/>
  <c r="J69" i="5"/>
  <c r="J70" i="5"/>
  <c r="J71" i="5"/>
  <c r="J72" i="5"/>
  <c r="J73" i="5"/>
  <c r="J74" i="5"/>
  <c r="A100" i="5"/>
  <c r="A107" i="5"/>
  <c r="G80" i="5"/>
  <c r="H80" i="5"/>
  <c r="G81" i="5"/>
  <c r="H81" i="5"/>
  <c r="G82" i="5"/>
  <c r="H82" i="5"/>
  <c r="G83" i="5"/>
  <c r="H83" i="5"/>
  <c r="G84" i="5"/>
  <c r="H84" i="5"/>
  <c r="H79" i="5"/>
  <c r="G79" i="5"/>
  <c r="H162" i="5" l="1"/>
  <c r="G162" i="5"/>
  <c r="F162" i="5"/>
  <c r="E162" i="5"/>
  <c r="D162" i="5"/>
  <c r="C162" i="5"/>
  <c r="B162" i="5"/>
  <c r="H161" i="5"/>
  <c r="G161" i="5"/>
  <c r="F161" i="5"/>
  <c r="E161" i="5"/>
  <c r="D161" i="5"/>
  <c r="C161" i="5"/>
  <c r="B161" i="5"/>
  <c r="H160" i="5"/>
  <c r="G160" i="5"/>
  <c r="F160" i="5"/>
  <c r="E160" i="5"/>
  <c r="D160" i="5"/>
  <c r="C160" i="5"/>
  <c r="B160" i="5"/>
  <c r="H159" i="5"/>
  <c r="G159" i="5"/>
  <c r="F159" i="5"/>
  <c r="E159" i="5"/>
  <c r="D159" i="5"/>
  <c r="C159" i="5"/>
  <c r="B159" i="5"/>
  <c r="H158" i="5"/>
  <c r="G158" i="5"/>
  <c r="F158" i="5"/>
  <c r="E158" i="5"/>
  <c r="D158" i="5"/>
  <c r="C158" i="5"/>
  <c r="B158" i="5"/>
  <c r="H157" i="5"/>
  <c r="G157" i="5"/>
  <c r="F157" i="5"/>
  <c r="E157" i="5"/>
  <c r="D157" i="5"/>
  <c r="C157" i="5"/>
  <c r="B157" i="5"/>
  <c r="H156" i="5"/>
  <c r="G156" i="5"/>
  <c r="F156" i="5"/>
  <c r="E156" i="5"/>
  <c r="D156" i="5"/>
  <c r="C156" i="5"/>
  <c r="B156" i="5"/>
  <c r="H155" i="5"/>
  <c r="G155" i="5"/>
  <c r="F155" i="5"/>
  <c r="E155" i="5"/>
  <c r="D155" i="5"/>
  <c r="C155" i="5"/>
  <c r="B155" i="5"/>
  <c r="H154" i="5"/>
  <c r="G154" i="5"/>
  <c r="F154" i="5"/>
  <c r="E154" i="5"/>
  <c r="D154" i="5"/>
  <c r="C154" i="5"/>
  <c r="B154" i="5"/>
  <c r="H153" i="5"/>
  <c r="G153" i="5"/>
  <c r="F153" i="5"/>
  <c r="E153" i="5"/>
  <c r="D153" i="5"/>
  <c r="C153" i="5"/>
  <c r="B153" i="5"/>
  <c r="H152" i="5"/>
  <c r="G152" i="5"/>
  <c r="F152" i="5"/>
  <c r="E152" i="5"/>
  <c r="D152" i="5"/>
  <c r="C152" i="5"/>
  <c r="B152" i="5"/>
  <c r="H151" i="5"/>
  <c r="G151" i="5"/>
  <c r="F151" i="5"/>
  <c r="E151" i="5"/>
  <c r="D151" i="5"/>
  <c r="C151" i="5"/>
  <c r="B151" i="5"/>
  <c r="H150" i="5"/>
  <c r="G150" i="5"/>
  <c r="F150" i="5"/>
  <c r="E150" i="5"/>
  <c r="D150" i="5"/>
  <c r="C150" i="5"/>
  <c r="B150" i="5"/>
  <c r="H149" i="5"/>
  <c r="G149" i="5"/>
  <c r="F149" i="5"/>
  <c r="E149" i="5"/>
  <c r="D149" i="5"/>
  <c r="C149" i="5"/>
  <c r="B149" i="5"/>
  <c r="H148" i="5"/>
  <c r="G148" i="5"/>
  <c r="F148" i="5"/>
  <c r="E148" i="5"/>
  <c r="D148" i="5"/>
  <c r="C148" i="5"/>
  <c r="B148" i="5"/>
  <c r="H147" i="5"/>
  <c r="G147" i="5"/>
  <c r="F147" i="5"/>
  <c r="E147" i="5"/>
  <c r="D147" i="5"/>
  <c r="C147" i="5"/>
  <c r="B147" i="5"/>
  <c r="H146" i="5"/>
  <c r="G146" i="5"/>
  <c r="F146" i="5"/>
  <c r="E146" i="5"/>
  <c r="D146" i="5"/>
  <c r="C146" i="5"/>
  <c r="B146" i="5"/>
  <c r="H145" i="5"/>
  <c r="G145" i="5"/>
  <c r="F145" i="5"/>
  <c r="E145" i="5"/>
  <c r="D145" i="5"/>
  <c r="C145" i="5"/>
  <c r="B145" i="5"/>
  <c r="H144" i="5"/>
  <c r="G144" i="5"/>
  <c r="F144" i="5"/>
  <c r="E144" i="5"/>
  <c r="D144" i="5"/>
  <c r="C144" i="5"/>
  <c r="B144" i="5"/>
  <c r="H143" i="5"/>
  <c r="G143" i="5"/>
  <c r="F143" i="5"/>
  <c r="E143" i="5"/>
  <c r="D143" i="5"/>
  <c r="C143" i="5"/>
  <c r="B143" i="5"/>
  <c r="H142" i="5"/>
  <c r="G142" i="5"/>
  <c r="F142" i="5"/>
  <c r="E142" i="5"/>
  <c r="D142" i="5"/>
  <c r="C142" i="5"/>
  <c r="B142" i="5"/>
  <c r="H141" i="5"/>
  <c r="G141" i="5"/>
  <c r="F141" i="5"/>
  <c r="E141" i="5"/>
  <c r="D141" i="5"/>
  <c r="C141" i="5"/>
  <c r="B141" i="5"/>
  <c r="H140" i="5"/>
  <c r="G140" i="5"/>
  <c r="F140" i="5"/>
  <c r="E140" i="5"/>
  <c r="D140" i="5"/>
  <c r="C140" i="5"/>
  <c r="B140" i="5"/>
  <c r="H139" i="5"/>
  <c r="G139" i="5"/>
  <c r="F139" i="5"/>
  <c r="E139" i="5"/>
  <c r="D139" i="5"/>
  <c r="C139" i="5"/>
  <c r="B139" i="5"/>
  <c r="H138" i="5"/>
  <c r="G138" i="5"/>
  <c r="F138" i="5"/>
  <c r="E138" i="5"/>
  <c r="D138" i="5"/>
  <c r="C138" i="5"/>
  <c r="B138" i="5"/>
  <c r="H137" i="5"/>
  <c r="G137" i="5"/>
  <c r="F137" i="5"/>
  <c r="E137" i="5"/>
  <c r="D137" i="5"/>
  <c r="C137" i="5"/>
  <c r="B137" i="5"/>
  <c r="H136" i="5"/>
  <c r="G136" i="5"/>
  <c r="F136" i="5"/>
  <c r="E136" i="5"/>
  <c r="D136" i="5"/>
  <c r="C136" i="5"/>
  <c r="B136" i="5"/>
  <c r="H135" i="5"/>
  <c r="G135" i="5"/>
  <c r="F135" i="5"/>
  <c r="E135" i="5"/>
  <c r="D135" i="5"/>
  <c r="C135" i="5"/>
  <c r="B135" i="5"/>
  <c r="H134" i="5"/>
  <c r="G134" i="5"/>
  <c r="F134" i="5"/>
  <c r="E134" i="5"/>
  <c r="D134" i="5"/>
  <c r="C134" i="5"/>
  <c r="B134" i="5"/>
  <c r="H133" i="5"/>
  <c r="G133" i="5"/>
  <c r="F133" i="5"/>
  <c r="E133" i="5"/>
  <c r="D133" i="5"/>
  <c r="C133" i="5"/>
  <c r="B133" i="5"/>
  <c r="H132" i="5"/>
  <c r="G132" i="5"/>
  <c r="F132" i="5"/>
  <c r="E132" i="5"/>
  <c r="D132" i="5"/>
  <c r="C132" i="5"/>
  <c r="B132" i="5"/>
  <c r="H131" i="5"/>
  <c r="G131" i="5"/>
  <c r="F131" i="5"/>
  <c r="E131" i="5"/>
  <c r="D131" i="5"/>
  <c r="C131" i="5"/>
  <c r="B131" i="5"/>
  <c r="H130" i="5"/>
  <c r="G130" i="5"/>
  <c r="F130" i="5"/>
  <c r="E130" i="5"/>
  <c r="D130" i="5"/>
  <c r="C130" i="5"/>
  <c r="B130" i="5"/>
  <c r="H129" i="5"/>
  <c r="G129" i="5"/>
  <c r="F129" i="5"/>
  <c r="E129" i="5"/>
  <c r="D129" i="5"/>
  <c r="C129" i="5"/>
  <c r="B129" i="5"/>
  <c r="H128" i="5"/>
  <c r="G128" i="5"/>
  <c r="F128" i="5"/>
  <c r="E128" i="5"/>
  <c r="D128" i="5"/>
  <c r="C128" i="5"/>
  <c r="B128" i="5"/>
  <c r="H127" i="5"/>
  <c r="G127" i="5"/>
  <c r="F127" i="5"/>
  <c r="E127" i="5"/>
  <c r="D127" i="5"/>
  <c r="C127" i="5"/>
  <c r="B127" i="5"/>
  <c r="H126" i="5"/>
  <c r="G126" i="5"/>
  <c r="F126" i="5"/>
  <c r="E126" i="5"/>
  <c r="D126" i="5"/>
  <c r="C126" i="5"/>
  <c r="B126" i="5"/>
  <c r="H125" i="5"/>
  <c r="G125" i="5"/>
  <c r="F125" i="5"/>
  <c r="E125" i="5"/>
  <c r="D125" i="5"/>
  <c r="C125" i="5"/>
  <c r="B125" i="5"/>
  <c r="H124" i="5"/>
  <c r="G124" i="5"/>
  <c r="F124" i="5"/>
  <c r="E124" i="5"/>
  <c r="D124" i="5"/>
  <c r="C124" i="5"/>
  <c r="B124" i="5"/>
  <c r="H123" i="5"/>
  <c r="G123" i="5"/>
  <c r="F123" i="5"/>
  <c r="E123" i="5"/>
  <c r="D123" i="5"/>
  <c r="C123" i="5"/>
  <c r="B123" i="5"/>
  <c r="A123" i="5"/>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H122" i="5"/>
  <c r="G122" i="5"/>
  <c r="F122" i="5"/>
  <c r="E122" i="5"/>
  <c r="D122" i="5"/>
  <c r="C122" i="5"/>
  <c r="B122" i="5"/>
  <c r="F120" i="5"/>
  <c r="E120" i="5"/>
  <c r="D120" i="5"/>
  <c r="C120" i="5"/>
  <c r="B120" i="5"/>
  <c r="F119" i="5"/>
  <c r="E119" i="5"/>
  <c r="D119" i="5"/>
  <c r="C119" i="5"/>
  <c r="B119" i="5"/>
  <c r="M116" i="5"/>
  <c r="M115" i="5"/>
  <c r="O171" i="5"/>
  <c r="K171" i="5"/>
  <c r="B171" i="5"/>
  <c r="A171" i="5"/>
  <c r="O170" i="5"/>
  <c r="K170" i="5"/>
  <c r="B170" i="5"/>
  <c r="A170" i="5"/>
  <c r="O169" i="5"/>
  <c r="B169" i="5"/>
  <c r="A169" i="5"/>
  <c r="O168" i="5"/>
  <c r="K168" i="5"/>
  <c r="B168" i="5"/>
  <c r="A168" i="5"/>
  <c r="O167" i="5"/>
  <c r="K167" i="5"/>
  <c r="B167" i="5"/>
  <c r="A167" i="5"/>
  <c r="A74" i="5"/>
  <c r="A73" i="5"/>
  <c r="A72" i="5"/>
  <c r="A71" i="5"/>
  <c r="A70" i="5"/>
  <c r="A69" i="5"/>
  <c r="J68" i="5"/>
  <c r="H68" i="5"/>
  <c r="E68" i="5"/>
  <c r="F62" i="5"/>
  <c r="E62" i="5"/>
  <c r="F61" i="5"/>
  <c r="E61" i="5"/>
  <c r="F60" i="5"/>
  <c r="E60" i="5"/>
  <c r="F59" i="5"/>
  <c r="E59" i="5"/>
  <c r="F58" i="5"/>
  <c r="E58" i="5"/>
  <c r="F57" i="5"/>
  <c r="E57" i="5"/>
  <c r="F56" i="5"/>
  <c r="E56" i="5"/>
  <c r="F55" i="5"/>
  <c r="E55" i="5"/>
  <c r="F54" i="5"/>
  <c r="E54" i="5"/>
  <c r="F53" i="5"/>
  <c r="E53" i="5"/>
  <c r="F52" i="5"/>
  <c r="E52" i="5"/>
  <c r="L46" i="5"/>
  <c r="I46" i="5"/>
  <c r="H46" i="5"/>
  <c r="G46" i="5"/>
  <c r="L45" i="5"/>
  <c r="I45" i="5"/>
  <c r="H45" i="5"/>
  <c r="G45" i="5"/>
  <c r="G38" i="5"/>
  <c r="G37" i="5"/>
  <c r="G36" i="5"/>
  <c r="G35" i="5"/>
  <c r="G34" i="5"/>
  <c r="G33" i="5"/>
  <c r="G32" i="5"/>
  <c r="G31" i="5"/>
  <c r="G30" i="5"/>
  <c r="G29" i="5"/>
  <c r="G28" i="5"/>
  <c r="G27" i="5"/>
  <c r="G26" i="5"/>
  <c r="G22" i="5"/>
  <c r="G21" i="5"/>
  <c r="G20" i="5"/>
  <c r="G19" i="5"/>
  <c r="G15" i="5"/>
  <c r="G14" i="5"/>
  <c r="G13" i="5"/>
  <c r="G12" i="5"/>
  <c r="G11" i="5"/>
  <c r="G10" i="5"/>
  <c r="G8" i="5"/>
  <c r="G7" i="5"/>
  <c r="A5" i="5"/>
  <c r="A4" i="5"/>
  <c r="G176" i="2"/>
  <c r="G177" i="2" s="1"/>
  <c r="G178" i="2" s="1"/>
  <c r="G179" i="2" s="1"/>
  <c r="G180" i="2" s="1"/>
  <c r="G181" i="2" s="1"/>
  <c r="G182" i="2" s="1"/>
  <c r="G183" i="2" s="1"/>
  <c r="G184" i="2" s="1"/>
  <c r="G185" i="2" s="1"/>
  <c r="G186" i="2" s="1"/>
  <c r="G187" i="2" s="1"/>
  <c r="G188" i="2" s="1"/>
  <c r="G189" i="2" s="1"/>
  <c r="G190" i="2" s="1"/>
  <c r="G191" i="2" s="1"/>
  <c r="G192" i="2" s="1"/>
  <c r="G193" i="2" s="1"/>
  <c r="G194" i="2" s="1"/>
  <c r="G195" i="2" s="1"/>
  <c r="G196" i="2" s="1"/>
  <c r="G197" i="2" s="1"/>
  <c r="G198" i="2" s="1"/>
  <c r="G199" i="2" s="1"/>
  <c r="G200" i="2" s="1"/>
  <c r="G201" i="2" s="1"/>
  <c r="G202" i="2" s="1"/>
  <c r="G203" i="2" s="1"/>
  <c r="G204" i="2" s="1"/>
  <c r="G205" i="2" s="1"/>
  <c r="G206" i="2" s="1"/>
  <c r="G207" i="2" s="1"/>
  <c r="G208" i="2" s="1"/>
  <c r="G209" i="2" s="1"/>
  <c r="G210" i="2" s="1"/>
  <c r="G211" i="2" s="1"/>
  <c r="G212" i="2" s="1"/>
  <c r="G213" i="2" s="1"/>
  <c r="G214" i="2" s="1"/>
  <c r="G215" i="2" s="1"/>
  <c r="B176" i="2"/>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209" i="2" s="1"/>
  <c r="B210" i="2" s="1"/>
  <c r="B211" i="2" s="1"/>
  <c r="B212" i="2" s="1"/>
  <c r="B213" i="2" s="1"/>
  <c r="B214" i="2" s="1"/>
  <c r="B215" i="2" s="1"/>
  <c r="B130" i="2"/>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C115" i="2"/>
  <c r="C114" i="2"/>
  <c r="C113" i="2"/>
  <c r="K169" i="5" s="1"/>
  <c r="C112" i="2"/>
</calcChain>
</file>

<file path=xl/sharedStrings.xml><?xml version="1.0" encoding="utf-8"?>
<sst xmlns="http://schemas.openxmlformats.org/spreadsheetml/2006/main" count="272" uniqueCount="189">
  <si>
    <t>Depth (m)</t>
  </si>
  <si>
    <t>Test Number</t>
  </si>
  <si>
    <t>Ground Level (m)</t>
  </si>
  <si>
    <t>Material</t>
  </si>
  <si>
    <t>Size</t>
  </si>
  <si>
    <t>Blows/100mm</t>
  </si>
  <si>
    <t xml:space="preserve">     Blows/100mm</t>
  </si>
  <si>
    <t>TEST NUMBER</t>
  </si>
  <si>
    <t>Condition</t>
  </si>
  <si>
    <t>Soil  Description: NZGS Soil field guide sheet</t>
  </si>
  <si>
    <t>Scala Penetrometer Test Results</t>
  </si>
  <si>
    <t>Augur Soil Tests Results</t>
  </si>
  <si>
    <t>Scala Penetrometer Test  Summary</t>
  </si>
  <si>
    <t>Project Details</t>
  </si>
  <si>
    <t>Project Street Address</t>
  </si>
  <si>
    <t>Client Details</t>
  </si>
  <si>
    <t>Project and site testing locations</t>
  </si>
  <si>
    <t>Revision  number</t>
  </si>
  <si>
    <t>Close-proximity active faults</t>
  </si>
  <si>
    <t>Ground Investigations</t>
  </si>
  <si>
    <t>Date of investigations</t>
  </si>
  <si>
    <t>Investigations undertaken by</t>
  </si>
  <si>
    <t>Planned earthworks</t>
  </si>
  <si>
    <t>Ground improvement/remediation</t>
  </si>
  <si>
    <t>Foundation recommendations</t>
  </si>
  <si>
    <t>Building restriction zone (BRZ) (Refer any resource consent conditions)</t>
  </si>
  <si>
    <t>Preliminary SW design / control of surface water / groundwater</t>
  </si>
  <si>
    <t>On-site wastewater design required? Any preliminary recommendations.</t>
  </si>
  <si>
    <t>Further investigation/assessment[1]</t>
  </si>
  <si>
    <t>Field Data Entry</t>
  </si>
  <si>
    <t>Choose drop down descriptors as appropriate</t>
  </si>
  <si>
    <t>Recommendations</t>
  </si>
  <si>
    <t>Comments</t>
  </si>
  <si>
    <t>Hazard check</t>
  </si>
  <si>
    <t>Desktop study</t>
  </si>
  <si>
    <t>Ground investigations</t>
  </si>
  <si>
    <t>Liquefaction risk (sandy soils, high groundwater)</t>
  </si>
  <si>
    <t>Lateral spread risk</t>
  </si>
  <si>
    <t>Slope stability risk, address both risk of inundation from above as well as global stability and instability from below; referring published hazard maps and local knowledge</t>
  </si>
  <si>
    <t>Expansive soils (refer published maps and local knowledge)</t>
  </si>
  <si>
    <t>Potentially compressible soils (recent alluvial soils (e.g. silts/peats); refer published hazard maps and local knowledge)</t>
  </si>
  <si>
    <t>Minimum 300 kPa ultimate bearing strength established</t>
  </si>
  <si>
    <t>‘Good ground’ per NZS 3604 (latest edition)</t>
  </si>
  <si>
    <t>Flooding risk (refer published hazard maps and local knowledge)</t>
  </si>
  <si>
    <t>Close-proximity active fault risk – has fault location been established / is min offset met?</t>
  </si>
  <si>
    <t>GROUND       LEVEL (m)</t>
  </si>
  <si>
    <t>Date</t>
  </si>
  <si>
    <t>Item</t>
  </si>
  <si>
    <t>SUMMARY OF DESKTOP ASSESSMENT</t>
  </si>
  <si>
    <t>APPENDIX TWO</t>
  </si>
  <si>
    <t>SITE PLAN WITH TEST LOCATIONS</t>
  </si>
  <si>
    <t>Completed by</t>
  </si>
  <si>
    <t>The following investigations were undertaken by</t>
  </si>
  <si>
    <t xml:space="preserve">Groundwater was encountered at </t>
  </si>
  <si>
    <t>mbgl at the time of the investigation on</t>
  </si>
  <si>
    <t>.</t>
  </si>
  <si>
    <t>RECOMMENDATIONS</t>
  </si>
  <si>
    <t xml:space="preserve"> </t>
  </si>
  <si>
    <t>Ground improvement/ remediation</t>
  </si>
  <si>
    <t xml:space="preserve">Building restriction zone (BRZ) </t>
  </si>
  <si>
    <t>Insert image of site plan including project and testing locations directly into Appendix One of the Report Sheet</t>
  </si>
  <si>
    <t>Summary of Desktop Assessment</t>
  </si>
  <si>
    <t>Scala Penetrometer Testing</t>
  </si>
  <si>
    <t xml:space="preserve"> with </t>
  </si>
  <si>
    <t xml:space="preserve">with </t>
  </si>
  <si>
    <t>Cuts no greater than</t>
  </si>
  <si>
    <t xml:space="preserve">Cuts no greater than Xm, fill no greater than Xm </t>
  </si>
  <si>
    <t>to be made without involvement from CPEng (Geotech) or PEngGeol</t>
  </si>
  <si>
    <t>m</t>
  </si>
  <si>
    <t>fill no  greater than</t>
  </si>
  <si>
    <t>m,</t>
  </si>
  <si>
    <t>Photo</t>
  </si>
  <si>
    <t>mm</t>
  </si>
  <si>
    <t>to</t>
  </si>
  <si>
    <t>from</t>
  </si>
  <si>
    <t>Depth mm</t>
  </si>
  <si>
    <t>to evaluate the subsurface conditions at the site on</t>
  </si>
  <si>
    <t xml:space="preserve">hand auger tests / test pits (or other) to </t>
  </si>
  <si>
    <t>m to allow visual assessment of soil conditions and confirm groundwater depth [min 2 m depth].</t>
  </si>
  <si>
    <t>m to confirm bearing capacity.</t>
  </si>
  <si>
    <t xml:space="preserve">scala penetrometer tests (or other) to </t>
  </si>
  <si>
    <t>No.</t>
  </si>
  <si>
    <t>. Investigation data and site photos can be found in the Appendix.</t>
  </si>
  <si>
    <t>Consistancy</t>
  </si>
  <si>
    <t>Soil Description (NZGS)</t>
  </si>
  <si>
    <t>Depth (mm)</t>
  </si>
  <si>
    <t>From</t>
  </si>
  <si>
    <t>To</t>
  </si>
  <si>
    <t>Photo No.</t>
  </si>
  <si>
    <t>Site Photos</t>
  </si>
  <si>
    <t>Description of view including the slope of ground and direction from which photo was taken</t>
  </si>
  <si>
    <t>Photo No</t>
  </si>
  <si>
    <t>Photo One</t>
  </si>
  <si>
    <t>Photo Two</t>
  </si>
  <si>
    <t>Appendix One</t>
  </si>
  <si>
    <t>Yes</t>
  </si>
  <si>
    <t>No</t>
  </si>
  <si>
    <t>Cut and Fill</t>
  </si>
  <si>
    <t>Planned Earthworks</t>
  </si>
  <si>
    <t>An image of the site plan including project and testing locations are found in Appendix One</t>
  </si>
  <si>
    <t>Engineering Company Details</t>
  </si>
  <si>
    <t>Prepared by</t>
  </si>
  <si>
    <t>Reviewed by</t>
  </si>
  <si>
    <t>Job number</t>
  </si>
  <si>
    <t xml:space="preserve">This document is only an indication of what additional information or expertise may be required. There will always be exeptions to general guidance, and the Structural or Civil Engineer should use their professional judgement in every case to determine the appropriate skills and expertise required for the job.                                                </t>
  </si>
  <si>
    <t>This report identifies soil suitability for the following project and provides a justification of the decision made by the Civil or Structural Engineer that a geotechnical report by a Chartered Professional Engineer (Geotechnical) or Professional Engineering Geologist should not be required.</t>
  </si>
  <si>
    <t>Findings of previous geotechnical reports</t>
  </si>
  <si>
    <t>Geological maps available</t>
  </si>
  <si>
    <t>List  of previous geotechnical reports available</t>
  </si>
  <si>
    <t>New Zealand Geotechnical Database (NZGD) data nearby (i.e. within ~ 200 m)</t>
  </si>
  <si>
    <t>Geotechnical hazards from council's GIS or equivalent</t>
  </si>
  <si>
    <t>Known geotechnical hazards on the site</t>
  </si>
  <si>
    <t>Minimum floor level and flooding</t>
  </si>
  <si>
    <t>Review of historic aerial photographs – previous HAIL activity / earthworks / building activity at the site?</t>
  </si>
  <si>
    <t>Subsoil class as part of current NZ standard</t>
  </si>
  <si>
    <t>Topographical assessment of the surrounding area</t>
  </si>
  <si>
    <t>Buried services and structures</t>
  </si>
  <si>
    <t>Anticipated engineering geological model from maps and previous investigations and level of uncertainty in the model</t>
  </si>
  <si>
    <t>Summary of Proposed Development</t>
  </si>
  <si>
    <t>Levels above ground</t>
  </si>
  <si>
    <t>Design Life</t>
  </si>
  <si>
    <t>Importance level</t>
  </si>
  <si>
    <t>Structure type</t>
  </si>
  <si>
    <t>Test Type</t>
  </si>
  <si>
    <t>Number of tests</t>
  </si>
  <si>
    <t>Test Standard followed</t>
  </si>
  <si>
    <t>Maximum depth (mBGL)</t>
  </si>
  <si>
    <t>Average depth (mGBL)</t>
  </si>
  <si>
    <t>Scala Penetrometer (minimum required depth 2m or justifiable refusal)</t>
  </si>
  <si>
    <t>Hand Augur/Test Pit  (minimum required depth 2m or justifiable refusal)</t>
  </si>
  <si>
    <t>This spreadsheet can be used to produce a standardised report after inputting relevant data in the shaded cells below.  This data will be collated and presented in the adjacent worksheet labeled Report. All photos should be inserted directly into the report worksheet.  The Report Sheet is locked, but allows the insert of a copmany logo and photos where relevant, and resizing of rows to improve presentation. Once complete, the report can be exported as a pdf document, or printed.</t>
  </si>
  <si>
    <t>Hand Augur/Test Pit Photos - Insert photos directly into Report worksheet</t>
  </si>
  <si>
    <t>Hand Augur/Test Pit Soil Testing Field Data</t>
  </si>
  <si>
    <t>Site Photos - Insert photos directly into Report worksheet</t>
  </si>
  <si>
    <t>Yes/No</t>
  </si>
  <si>
    <r>
      <t>Liquefaction risk (sandy soils, high groundwater) -</t>
    </r>
    <r>
      <rPr>
        <sz val="12"/>
        <color theme="4"/>
        <rFont val="Calibri"/>
        <family val="2"/>
        <scheme val="minor"/>
      </rPr>
      <t xml:space="preserve"> if YES a geotechnical Engineer consultation is required</t>
    </r>
    <r>
      <rPr>
        <sz val="12"/>
        <color theme="1"/>
        <rFont val="Calibri"/>
        <family val="2"/>
        <scheme val="minor"/>
      </rPr>
      <t xml:space="preserve"> </t>
    </r>
  </si>
  <si>
    <t>Expansive soils (refer site specific testing, published maps and local knowledge)</t>
  </si>
  <si>
    <t>Probable maximum settlement met under Nz Building Code</t>
  </si>
  <si>
    <t xml:space="preserve">Groundwater found at </t>
  </si>
  <si>
    <t>Depth (mbgl)</t>
  </si>
  <si>
    <t>Geotechnical Risk Assessment</t>
  </si>
  <si>
    <t>Risk</t>
  </si>
  <si>
    <t>Liquefiable deposits present below depth of investigated soils</t>
  </si>
  <si>
    <t>Foundation damage</t>
  </si>
  <si>
    <t>Consult Geotechnical Engineer. Use TC2 foundations.</t>
  </si>
  <si>
    <t>Softer areas of soil in low-lying part of site</t>
  </si>
  <si>
    <t>Differential settlement</t>
  </si>
  <si>
    <t>Undertake additional ground investigation and consult Geotechnical Engineer.</t>
  </si>
  <si>
    <t>Risk L/M/H</t>
  </si>
  <si>
    <t>Proposed Mitigation</t>
  </si>
  <si>
    <t>Consequence Description</t>
  </si>
  <si>
    <t>Examples</t>
  </si>
  <si>
    <t>[1] E.g. Any recommendations required re. earthworks control?  Filling to NZS 4431?  Cutting?  Max cut height and batter grade to ensure stability.  Retaining needed?  Max height on this site before geotech input required?  Proximity to boundaries. Temporary works if cutting near boundaries.</t>
  </si>
  <si>
    <t>INSERT COMPANY LOGO HERE or DELETE TEXT</t>
  </si>
  <si>
    <t>H</t>
  </si>
  <si>
    <t>M</t>
  </si>
  <si>
    <t>Project Street Address and legal description</t>
  </si>
  <si>
    <t>SUMMARY OF PROPOSED DEVELOPMENT</t>
  </si>
  <si>
    <t>PROJECT DETAILS</t>
  </si>
  <si>
    <t>Further investigation/assessments</t>
  </si>
  <si>
    <t>Scala Penetrometer and Augur/Pit Soil Test Results</t>
  </si>
  <si>
    <t>Investigation Findings</t>
  </si>
  <si>
    <t>Shear Vane Test Result</t>
  </si>
  <si>
    <t>Average Shear Vane Strength (kPa)</t>
  </si>
  <si>
    <t>Ground Testing</t>
  </si>
  <si>
    <t>Fields as defined by NZGS Soil Guide</t>
  </si>
  <si>
    <t>This report has been prepared for the client's exclusive use, and it may not be relied on for any other purpose or by any person other than the client without our prior written agreement.</t>
  </si>
  <si>
    <t>Investigations Undertaken</t>
  </si>
  <si>
    <t xml:space="preserve">undertook the following investigations to evaluate the subsurface conditions at the site on </t>
  </si>
  <si>
    <t>The following tests have been undertaken</t>
  </si>
  <si>
    <t>GROUND INVESTIGATIONS</t>
  </si>
  <si>
    <t>Resources</t>
  </si>
  <si>
    <t>Visual assessments were undertaken in accordance with the NZGS Field Guide for the Description of Soil and Rock, 2005.</t>
  </si>
  <si>
    <t>and Shear Vane</t>
  </si>
  <si>
    <t>test results</t>
  </si>
  <si>
    <t xml:space="preserve">Groundwater  </t>
  </si>
  <si>
    <t>Hand Augur/Test Pit Soil Photos and Results</t>
  </si>
  <si>
    <t>. Site plan with test location and site photos can be found in Appendix One, investigation data, graph and soil photos can be found in Appendix Two.</t>
  </si>
  <si>
    <t>Shear Vane (Optional - note that if no data is added, this wil not be included in the report)</t>
  </si>
  <si>
    <t>Groundwater level (mbgl)</t>
  </si>
  <si>
    <t>Testing as per NZS3604:2011  Section 3.3 Test Method for Soil Bearing Capacity</t>
  </si>
  <si>
    <t>NZS4431 Code of practice for earth fill</t>
  </si>
  <si>
    <t>DZ4431 2021 Draft Code of Practice for earth fill construction</t>
  </si>
  <si>
    <t>NZGS Field description of rock and soil</t>
  </si>
  <si>
    <t>NZS3604:2011 Timber Framed Buildings</t>
  </si>
  <si>
    <t>Civil and Structural Engineers Initial Geotechnical Assessment Report Template</t>
  </si>
  <si>
    <t xml:space="preserve">The Civil and Structual Engineer Initial Geotechnical Assessment Report is to be used by engineers to support their use of the Geotechnical Input Flowchart. It provides a template for the type of information that should be presented to a BCA to justify the engineer's assumptions when a geotechnical report by a Chartered Professional Engineer (Geotechnical) or Professional Engineering Geologist is unlikely to be required.  </t>
  </si>
  <si>
    <t>The document is not be to used to report ground investigations and soil assessment for projects with geotechnical risks outside the bounds of competence for a structural engineer.</t>
  </si>
  <si>
    <t>CIVIL AND STRUCTURAL ENGINEER  INITIAL GEOTECHNICAL ASSESSMENT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</si>
</sst>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dd/mm/yy;@"/>
    <numFmt numFmtId="166" formatCode="[$-1409]d\ mmmm\ yyyy;@"/>
  </numFmts>
  <fonts count="36" x14ac:knownFonts="1">
    <font>
      <sz val="11"/>
      <color theme="1"/>
      <name val="Calibri"/>
      <family val="2"/>
      <scheme val="minor"/>
    </font>
    <font>
      <sz val="14"/>
      <color theme="1"/>
      <name val="Calibri"/>
      <family val="2"/>
      <scheme val="minor"/>
    </font>
    <font>
      <sz val="11"/>
      <color theme="0"/>
      <name val="Calibri"/>
      <family val="2"/>
      <scheme val="minor"/>
    </font>
    <font>
      <u/>
      <sz val="11"/>
      <color theme="10"/>
      <name val="Calibri"/>
      <family val="2"/>
      <scheme val="minor"/>
    </font>
    <font>
      <sz val="11"/>
      <name val="Calibri"/>
      <family val="2"/>
      <scheme val="minor"/>
    </font>
    <font>
      <b/>
      <sz val="20"/>
      <color theme="1"/>
      <name val="Calibri"/>
      <family val="2"/>
      <scheme val="minor"/>
    </font>
    <font>
      <sz val="11"/>
      <color rgb="FFFFFFFF"/>
      <name val="Calibri"/>
      <family val="2"/>
      <scheme val="minor"/>
    </font>
    <font>
      <sz val="12"/>
      <color theme="1"/>
      <name val="Calibri"/>
      <family val="2"/>
      <scheme val="minor"/>
    </font>
    <font>
      <i/>
      <sz val="12"/>
      <color theme="1"/>
      <name val="Calibri"/>
      <family val="2"/>
      <scheme val="minor"/>
    </font>
    <font>
      <b/>
      <sz val="12"/>
      <color theme="1"/>
      <name val="Calibri"/>
      <family val="2"/>
      <scheme val="minor"/>
    </font>
    <font>
      <sz val="12"/>
      <color rgb="FFFFFFFF"/>
      <name val="Calibri"/>
      <family val="2"/>
      <scheme val="minor"/>
    </font>
    <font>
      <b/>
      <sz val="12"/>
      <color rgb="FF000000"/>
      <name val="Calibri"/>
      <family val="2"/>
      <scheme val="minor"/>
    </font>
    <font>
      <sz val="12"/>
      <color rgb="FF000000"/>
      <name val="Calibri"/>
      <family val="2"/>
      <scheme val="minor"/>
    </font>
    <font>
      <b/>
      <sz val="12"/>
      <name val="Calibri"/>
      <family val="2"/>
      <scheme val="minor"/>
    </font>
    <font>
      <sz val="12"/>
      <name val="Calibri"/>
      <family val="2"/>
      <scheme val="minor"/>
    </font>
    <font>
      <sz val="12"/>
      <color theme="0"/>
      <name val="Calibri"/>
      <family val="2"/>
      <scheme val="minor"/>
    </font>
    <font>
      <sz val="12"/>
      <color theme="10"/>
      <name val="Calibri"/>
      <family val="2"/>
      <scheme val="minor"/>
    </font>
    <font>
      <b/>
      <sz val="12"/>
      <color theme="0"/>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b/>
      <sz val="14"/>
      <color rgb="FFFFFFFF"/>
      <name val="Calibri"/>
      <family val="2"/>
      <scheme val="minor"/>
    </font>
    <font>
      <b/>
      <sz val="14"/>
      <name val="Calibri"/>
      <family val="2"/>
      <scheme val="minor"/>
    </font>
    <font>
      <sz val="12"/>
      <color theme="4"/>
      <name val="Calibri"/>
      <family val="2"/>
      <scheme val="minor"/>
    </font>
    <font>
      <b/>
      <sz val="14"/>
      <color theme="4"/>
      <name val="Calibri"/>
      <family val="2"/>
      <scheme val="minor"/>
    </font>
    <font>
      <b/>
      <sz val="24"/>
      <color theme="4"/>
      <name val="Calibri"/>
      <family val="2"/>
      <scheme val="minor"/>
    </font>
    <font>
      <b/>
      <sz val="36"/>
      <color theme="4"/>
      <name val="Calibri"/>
      <family val="2"/>
      <scheme val="minor"/>
    </font>
    <font>
      <sz val="20"/>
      <color theme="1"/>
      <name val="Calibri"/>
      <family val="2"/>
      <scheme val="minor"/>
    </font>
    <font>
      <sz val="20"/>
      <color theme="0"/>
      <name val="Calibri"/>
      <family val="2"/>
      <scheme val="minor"/>
    </font>
    <font>
      <b/>
      <sz val="20"/>
      <color rgb="FFFFFFFF"/>
      <name val="Calibri"/>
      <family val="2"/>
      <scheme val="minor"/>
    </font>
    <font>
      <b/>
      <sz val="20"/>
      <color theme="4"/>
      <name val="Calibri"/>
      <family val="2"/>
      <scheme val="minor"/>
    </font>
    <font>
      <sz val="20"/>
      <name val="Calibri"/>
      <family val="2"/>
      <scheme val="minor"/>
    </font>
    <font>
      <b/>
      <sz val="20"/>
      <color theme="0"/>
      <name val="Calibri"/>
      <family val="2"/>
      <scheme val="minor"/>
    </font>
    <font>
      <b/>
      <sz val="20"/>
      <color theme="4"/>
      <name val="Wingdings"/>
      <charset val="2"/>
    </font>
    <font>
      <i/>
      <sz val="16"/>
      <color theme="4"/>
      <name val="Calibri"/>
      <family val="2"/>
      <scheme val="minor"/>
    </font>
    <font>
      <sz val="24"/>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theme="4"/>
        <bgColor indexed="64"/>
      </patternFill>
    </fill>
    <fill>
      <patternFill patternType="solid">
        <fgColor theme="4" tint="0.79998168889431442"/>
        <bgColor indexed="64"/>
      </patternFill>
    </fill>
    <fill>
      <patternFill patternType="solid">
        <fgColor rgb="FFFFFFFF"/>
        <bgColor indexed="64"/>
      </patternFill>
    </fill>
    <fill>
      <patternFill patternType="solid">
        <fgColor theme="0"/>
        <bgColor indexed="64"/>
      </patternFill>
    </fill>
  </fills>
  <borders count="18">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bottom/>
      <diagonal/>
    </border>
    <border>
      <left style="thin">
        <color indexed="64"/>
      </left>
      <right style="thin">
        <color auto="1"/>
      </right>
      <top/>
      <bottom style="thin">
        <color indexed="64"/>
      </bottom>
      <diagonal/>
    </border>
    <border>
      <left style="thin">
        <color auto="1"/>
      </left>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top style="thin">
        <color auto="1"/>
      </top>
      <bottom style="thin">
        <color theme="0" tint="-4.9989318521683403E-2"/>
      </bottom>
      <diagonal/>
    </border>
    <border>
      <left style="medium">
        <color indexed="64"/>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390">
    <xf numFmtId="0" fontId="0" fillId="0" borderId="0" xfId="0"/>
    <xf numFmtId="0" fontId="2" fillId="0" borderId="0" xfId="0" applyFont="1"/>
    <xf numFmtId="0" fontId="4" fillId="0" borderId="0" xfId="0" applyFont="1"/>
    <xf numFmtId="0" fontId="0" fillId="0" borderId="0" xfId="0" applyBorder="1" applyAlignment="1">
      <alignment horizontal="center" wrapText="1"/>
    </xf>
    <xf numFmtId="0" fontId="0" fillId="0" borderId="0" xfId="0" applyBorder="1" applyAlignment="1">
      <alignment wrapText="1"/>
    </xf>
    <xf numFmtId="1" fontId="0" fillId="0" borderId="0" xfId="0" applyNumberFormat="1" applyBorder="1" applyAlignment="1">
      <alignment horizontal="center" wrapText="1"/>
    </xf>
    <xf numFmtId="0" fontId="0" fillId="0" borderId="0" xfId="0" applyBorder="1" applyAlignment="1">
      <alignment horizontal="left"/>
    </xf>
    <xf numFmtId="0" fontId="0" fillId="0" borderId="0" xfId="0" applyAlignment="1">
      <alignment horizontal="left"/>
    </xf>
    <xf numFmtId="0" fontId="1" fillId="0" borderId="0" xfId="0" applyFont="1" applyBorder="1" applyAlignment="1">
      <alignment horizontal="left"/>
    </xf>
    <xf numFmtId="0" fontId="5" fillId="0" borderId="0" xfId="0" applyFont="1"/>
    <xf numFmtId="0" fontId="0" fillId="0" borderId="0" xfId="0"/>
    <xf numFmtId="0" fontId="6" fillId="0" borderId="0" xfId="0" applyFont="1" applyAlignment="1"/>
    <xf numFmtId="0" fontId="7" fillId="0" borderId="0" xfId="0" applyFont="1"/>
    <xf numFmtId="0" fontId="9" fillId="0" borderId="0" xfId="0" applyFont="1"/>
    <xf numFmtId="0" fontId="7" fillId="0" borderId="0" xfId="0" applyFont="1" applyAlignment="1">
      <alignment vertical="center" wrapText="1"/>
    </xf>
    <xf numFmtId="0" fontId="7" fillId="0" borderId="0" xfId="0" applyFont="1" applyBorder="1" applyAlignment="1">
      <alignment horizontal="center" wrapText="1"/>
    </xf>
    <xf numFmtId="1" fontId="7" fillId="4" borderId="13" xfId="0" applyNumberFormat="1" applyFont="1" applyFill="1" applyBorder="1" applyAlignment="1" applyProtection="1">
      <protection locked="0"/>
    </xf>
    <xf numFmtId="2" fontId="7" fillId="4" borderId="13" xfId="0" applyNumberFormat="1" applyFont="1" applyFill="1" applyBorder="1" applyAlignment="1" applyProtection="1">
      <protection locked="0"/>
    </xf>
    <xf numFmtId="0" fontId="10" fillId="0" borderId="15" xfId="0" applyFont="1" applyBorder="1" applyAlignment="1">
      <alignment vertical="center" wrapText="1"/>
    </xf>
    <xf numFmtId="0" fontId="10" fillId="0" borderId="0" xfId="0" applyFont="1"/>
    <xf numFmtId="0" fontId="11" fillId="0" borderId="13" xfId="0" applyFont="1" applyBorder="1" applyAlignment="1">
      <alignment horizontal="left" wrapText="1"/>
    </xf>
    <xf numFmtId="0" fontId="7" fillId="4" borderId="13" xfId="0" applyFont="1" applyFill="1" applyBorder="1" applyAlignment="1" applyProtection="1">
      <alignment horizontal="left"/>
      <protection locked="0"/>
    </xf>
    <xf numFmtId="0" fontId="7" fillId="0" borderId="14" xfId="0" applyFont="1" applyFill="1" applyBorder="1" applyAlignment="1" applyProtection="1">
      <protection locked="0"/>
    </xf>
    <xf numFmtId="0" fontId="7" fillId="0" borderId="15" xfId="0" applyFont="1" applyFill="1" applyBorder="1" applyAlignment="1" applyProtection="1">
      <protection locked="0"/>
    </xf>
    <xf numFmtId="0" fontId="7" fillId="0" borderId="8" xfId="0" applyFont="1" applyFill="1" applyBorder="1" applyAlignment="1" applyProtection="1">
      <protection locked="0"/>
    </xf>
    <xf numFmtId="0" fontId="7" fillId="0" borderId="0" xfId="0" applyFont="1" applyFill="1" applyBorder="1" applyAlignment="1" applyProtection="1">
      <protection locked="0"/>
    </xf>
    <xf numFmtId="0" fontId="7" fillId="4" borderId="0" xfId="0" applyFont="1" applyFill="1" applyBorder="1" applyAlignment="1" applyProtection="1">
      <alignment horizontal="left"/>
      <protection locked="0"/>
    </xf>
    <xf numFmtId="0" fontId="12" fillId="0" borderId="8" xfId="0" applyFont="1" applyBorder="1" applyAlignment="1"/>
    <xf numFmtId="0" fontId="12" fillId="0" borderId="0" xfId="0" applyFont="1" applyBorder="1" applyAlignment="1">
      <alignment wrapText="1"/>
    </xf>
    <xf numFmtId="0" fontId="12" fillId="0" borderId="1" xfId="0" applyFont="1" applyBorder="1" applyAlignment="1">
      <alignment wrapText="1"/>
    </xf>
    <xf numFmtId="0" fontId="12" fillId="0" borderId="10" xfId="0" applyFont="1" applyBorder="1" applyAlignment="1">
      <alignment wrapText="1"/>
    </xf>
    <xf numFmtId="0" fontId="12" fillId="0" borderId="3" xfId="0" applyFont="1" applyBorder="1" applyAlignment="1">
      <alignment wrapText="1"/>
    </xf>
    <xf numFmtId="0" fontId="12" fillId="0" borderId="2" xfId="0" applyFont="1" applyBorder="1" applyAlignment="1">
      <alignment wrapText="1"/>
    </xf>
    <xf numFmtId="0" fontId="7" fillId="0" borderId="0" xfId="0" applyFont="1" applyAlignment="1">
      <alignment wrapText="1"/>
    </xf>
    <xf numFmtId="0" fontId="7" fillId="0" borderId="0" xfId="0" applyFont="1" applyAlignment="1">
      <alignment horizontal="left"/>
    </xf>
    <xf numFmtId="0" fontId="7" fillId="0" borderId="4" xfId="0" applyFont="1" applyBorder="1" applyAlignment="1">
      <alignment horizontal="left"/>
    </xf>
    <xf numFmtId="0" fontId="13" fillId="0" borderId="0" xfId="0" applyFont="1" applyBorder="1" applyAlignment="1">
      <alignment horizontal="left" vertical="center" wrapText="1"/>
    </xf>
    <xf numFmtId="0" fontId="15" fillId="0" borderId="0" xfId="0" applyFont="1" applyBorder="1" applyAlignment="1">
      <alignment horizontal="left"/>
    </xf>
    <xf numFmtId="0" fontId="15" fillId="0" borderId="0" xfId="0" applyFont="1" applyBorder="1"/>
    <xf numFmtId="0" fontId="7" fillId="0" borderId="0" xfId="0" applyFont="1" applyBorder="1"/>
    <xf numFmtId="0" fontId="15" fillId="0" borderId="0" xfId="0" applyFont="1"/>
    <xf numFmtId="0" fontId="13" fillId="0" borderId="13" xfId="0" applyFont="1" applyBorder="1" applyAlignment="1">
      <alignment wrapText="1"/>
    </xf>
    <xf numFmtId="0" fontId="13" fillId="0" borderId="11" xfId="0" applyFont="1" applyBorder="1" applyAlignment="1"/>
    <xf numFmtId="0" fontId="9" fillId="0" borderId="17" xfId="0" applyFont="1" applyBorder="1" applyAlignment="1">
      <alignment horizontal="left"/>
    </xf>
    <xf numFmtId="0" fontId="9" fillId="0" borderId="13" xfId="0" applyFont="1" applyBorder="1" applyAlignment="1">
      <alignment horizontal="left"/>
    </xf>
    <xf numFmtId="0" fontId="14" fillId="0" borderId="0" xfId="0" applyFont="1" applyAlignment="1">
      <alignment horizontal="left"/>
    </xf>
    <xf numFmtId="0" fontId="14" fillId="0" borderId="0" xfId="0" applyFont="1" applyAlignment="1"/>
    <xf numFmtId="0" fontId="14" fillId="0" borderId="11" xfId="0" applyFont="1" applyBorder="1" applyAlignment="1">
      <alignment horizontal="center" vertical="center"/>
    </xf>
    <xf numFmtId="0" fontId="14" fillId="0" borderId="13" xfId="0" applyFont="1" applyBorder="1" applyAlignment="1" applyProtection="1">
      <alignment horizontal="center" vertical="center" wrapText="1"/>
      <protection locked="0"/>
    </xf>
    <xf numFmtId="0" fontId="14" fillId="4" borderId="11" xfId="0" applyFont="1" applyFill="1" applyBorder="1" applyAlignment="1" applyProtection="1">
      <alignment horizontal="center" vertical="center" wrapText="1"/>
      <protection locked="0"/>
    </xf>
    <xf numFmtId="0" fontId="7" fillId="4" borderId="17" xfId="0" applyFont="1" applyFill="1" applyBorder="1" applyAlignment="1" applyProtection="1">
      <alignment wrapText="1"/>
      <protection locked="0"/>
    </xf>
    <xf numFmtId="0" fontId="7" fillId="4" borderId="13" xfId="0" applyFont="1" applyFill="1" applyBorder="1" applyAlignment="1" applyProtection="1">
      <alignment wrapText="1"/>
      <protection locked="0"/>
    </xf>
    <xf numFmtId="0" fontId="14" fillId="0" borderId="0" xfId="0" applyFont="1"/>
    <xf numFmtId="0" fontId="14" fillId="0" borderId="13" xfId="0" applyFont="1" applyFill="1" applyBorder="1" applyAlignment="1" applyProtection="1">
      <alignment horizontal="center" vertical="center" wrapText="1"/>
      <protection locked="0"/>
    </xf>
    <xf numFmtId="0" fontId="15" fillId="0" borderId="0" xfId="0" applyFont="1" applyBorder="1" applyAlignment="1">
      <alignment horizontal="left" vertical="center" wrapText="1"/>
    </xf>
    <xf numFmtId="0" fontId="14" fillId="0" borderId="0" xfId="0" applyFont="1" applyBorder="1" applyAlignment="1">
      <alignment horizontal="left"/>
    </xf>
    <xf numFmtId="0" fontId="14" fillId="0" borderId="0" xfId="0" applyFont="1" applyBorder="1" applyAlignment="1">
      <alignment horizontal="left" vertical="center" wrapText="1"/>
    </xf>
    <xf numFmtId="0" fontId="7" fillId="0" borderId="0" xfId="0" applyFont="1" applyBorder="1" applyAlignment="1">
      <alignment horizontal="left"/>
    </xf>
    <xf numFmtId="164" fontId="9" fillId="0" borderId="13" xfId="0" applyNumberFormat="1" applyFont="1" applyBorder="1" applyAlignment="1">
      <alignment wrapText="1"/>
    </xf>
    <xf numFmtId="1" fontId="9" fillId="0" borderId="13" xfId="0" applyNumberFormat="1" applyFont="1" applyBorder="1" applyAlignment="1">
      <alignment horizontal="center" wrapText="1"/>
    </xf>
    <xf numFmtId="0" fontId="9" fillId="0" borderId="13" xfId="0" applyFont="1" applyBorder="1" applyAlignment="1">
      <alignment horizontal="center" wrapText="1"/>
    </xf>
    <xf numFmtId="164" fontId="7" fillId="0" borderId="13" xfId="0" applyNumberFormat="1" applyFont="1" applyBorder="1" applyAlignment="1">
      <alignment wrapText="1"/>
    </xf>
    <xf numFmtId="2" fontId="7" fillId="4" borderId="13" xfId="0" applyNumberFormat="1" applyFont="1" applyFill="1" applyBorder="1" applyAlignment="1" applyProtection="1">
      <alignment horizontal="center" wrapText="1"/>
      <protection locked="0"/>
    </xf>
    <xf numFmtId="164" fontId="9" fillId="0" borderId="13" xfId="0" applyNumberFormat="1" applyFont="1" applyBorder="1" applyAlignment="1">
      <alignment horizontal="right" wrapText="1"/>
    </xf>
    <xf numFmtId="164" fontId="7" fillId="0" borderId="13" xfId="0" applyNumberFormat="1" applyFont="1" applyBorder="1" applyAlignment="1">
      <alignment horizontal="left"/>
    </xf>
    <xf numFmtId="0" fontId="7" fillId="4" borderId="13" xfId="0" applyFont="1" applyFill="1" applyBorder="1" applyAlignment="1" applyProtection="1">
      <alignment horizontal="center" wrapText="1"/>
      <protection locked="0"/>
    </xf>
    <xf numFmtId="0" fontId="7" fillId="4" borderId="13" xfId="0" applyFont="1" applyFill="1" applyBorder="1" applyAlignment="1" applyProtection="1">
      <alignment horizontal="center"/>
      <protection locked="0"/>
    </xf>
    <xf numFmtId="1" fontId="7" fillId="4" borderId="13" xfId="0" applyNumberFormat="1" applyFont="1" applyFill="1" applyBorder="1" applyAlignment="1" applyProtection="1">
      <alignment horizontal="center" wrapText="1"/>
      <protection locked="0"/>
    </xf>
    <xf numFmtId="1" fontId="7" fillId="4" borderId="13" xfId="0" applyNumberFormat="1" applyFont="1" applyFill="1" applyBorder="1" applyAlignment="1" applyProtection="1">
      <alignment horizontal="center"/>
      <protection locked="0"/>
    </xf>
    <xf numFmtId="0" fontId="16" fillId="0" borderId="4" xfId="1" applyFont="1" applyBorder="1" applyAlignment="1">
      <alignment horizontal="left"/>
    </xf>
    <xf numFmtId="0" fontId="9" fillId="0" borderId="12" xfId="0" applyFont="1" applyBorder="1" applyAlignment="1">
      <alignment wrapText="1"/>
    </xf>
    <xf numFmtId="0" fontId="9" fillId="0" borderId="14" xfId="0" applyFont="1" applyBorder="1" applyAlignment="1">
      <alignment horizontal="center" wrapText="1"/>
    </xf>
    <xf numFmtId="0" fontId="9" fillId="0" borderId="15" xfId="0" applyFont="1" applyBorder="1" applyAlignment="1">
      <alignment wrapText="1"/>
    </xf>
    <xf numFmtId="0" fontId="7" fillId="0" borderId="15" xfId="0" applyFont="1" applyBorder="1" applyAlignment="1">
      <alignment wrapText="1"/>
    </xf>
    <xf numFmtId="0" fontId="9" fillId="0" borderId="9" xfId="0" applyFont="1" applyBorder="1" applyAlignment="1">
      <alignment horizontal="left"/>
    </xf>
    <xf numFmtId="0" fontId="7" fillId="0" borderId="15" xfId="0" applyFont="1" applyBorder="1" applyAlignment="1">
      <alignment horizontal="left"/>
    </xf>
    <xf numFmtId="0" fontId="7" fillId="0" borderId="9" xfId="0" applyFont="1" applyBorder="1" applyAlignment="1">
      <alignment horizontal="left"/>
    </xf>
    <xf numFmtId="0" fontId="7" fillId="0" borderId="7" xfId="0" applyFont="1" applyFill="1" applyBorder="1" applyAlignment="1">
      <alignment wrapText="1"/>
    </xf>
    <xf numFmtId="0" fontId="7" fillId="0" borderId="10" xfId="0" applyFont="1" applyFill="1" applyBorder="1" applyAlignment="1">
      <alignment horizontal="left"/>
    </xf>
    <xf numFmtId="0" fontId="7" fillId="0" borderId="3" xfId="0" applyFont="1" applyBorder="1" applyAlignment="1">
      <alignment horizontal="left"/>
    </xf>
    <xf numFmtId="0" fontId="7" fillId="0" borderId="2" xfId="0" applyFont="1" applyBorder="1" applyAlignment="1">
      <alignment horizontal="left"/>
    </xf>
    <xf numFmtId="0" fontId="9" fillId="0" borderId="13" xfId="0" applyFont="1" applyBorder="1" applyAlignment="1">
      <alignment wrapText="1"/>
    </xf>
    <xf numFmtId="164" fontId="7" fillId="0" borderId="13" xfId="0" applyNumberFormat="1" applyFont="1" applyBorder="1" applyAlignment="1">
      <alignment horizontal="right" wrapText="1"/>
    </xf>
    <xf numFmtId="0" fontId="7" fillId="0" borderId="0" xfId="0" applyFont="1" applyBorder="1" applyAlignment="1">
      <alignment wrapText="1"/>
    </xf>
    <xf numFmtId="1" fontId="7" fillId="0" borderId="0" xfId="0" applyNumberFormat="1" applyFont="1" applyBorder="1" applyAlignment="1">
      <alignment horizontal="center" wrapText="1"/>
    </xf>
    <xf numFmtId="0" fontId="17" fillId="0" borderId="0" xfId="0" applyFont="1"/>
    <xf numFmtId="0" fontId="13" fillId="0" borderId="0" xfId="0" applyFont="1"/>
    <xf numFmtId="0" fontId="14" fillId="0" borderId="0" xfId="0" applyFont="1" applyBorder="1"/>
    <xf numFmtId="164" fontId="17" fillId="0" borderId="0" xfId="0" applyNumberFormat="1" applyFont="1"/>
    <xf numFmtId="164" fontId="15" fillId="0" borderId="0" xfId="0" applyNumberFormat="1" applyFont="1"/>
    <xf numFmtId="1" fontId="15" fillId="0" borderId="0" xfId="0" applyNumberFormat="1" applyFont="1"/>
    <xf numFmtId="0" fontId="15" fillId="3" borderId="13" xfId="0" applyFont="1" applyFill="1" applyBorder="1" applyAlignment="1">
      <alignment horizontal="center" vertical="center" wrapText="1"/>
    </xf>
    <xf numFmtId="0" fontId="7" fillId="0" borderId="13" xfId="0" applyFont="1" applyFill="1" applyBorder="1" applyAlignment="1">
      <alignment vertical="center" wrapText="1"/>
    </xf>
    <xf numFmtId="0" fontId="9" fillId="0" borderId="0" xfId="0" applyFont="1" applyBorder="1" applyAlignment="1">
      <alignment horizontal="left"/>
    </xf>
    <xf numFmtId="0" fontId="17" fillId="3" borderId="13" xfId="0" applyFont="1" applyFill="1" applyBorder="1" applyAlignment="1">
      <alignment wrapText="1"/>
    </xf>
    <xf numFmtId="1" fontId="17" fillId="3" borderId="7" xfId="0" applyNumberFormat="1" applyFont="1" applyFill="1" applyBorder="1" applyAlignment="1">
      <alignment horizontal="center"/>
    </xf>
    <xf numFmtId="0" fontId="17" fillId="3" borderId="6" xfId="0" applyFont="1" applyFill="1" applyBorder="1" applyAlignment="1">
      <alignment horizontal="center"/>
    </xf>
    <xf numFmtId="0" fontId="17" fillId="3" borderId="8" xfId="0" applyFont="1" applyFill="1" applyBorder="1" applyAlignment="1">
      <alignment horizontal="center"/>
    </xf>
    <xf numFmtId="1" fontId="17" fillId="3" borderId="13" xfId="0" applyNumberFormat="1" applyFont="1" applyFill="1" applyBorder="1" applyAlignment="1">
      <alignment wrapText="1"/>
    </xf>
    <xf numFmtId="2" fontId="7" fillId="0" borderId="13" xfId="0" applyNumberFormat="1" applyFont="1" applyBorder="1" applyAlignment="1">
      <alignment horizontal="center" vertical="center"/>
    </xf>
    <xf numFmtId="0" fontId="15" fillId="3" borderId="7" xfId="0" applyFont="1" applyFill="1" applyBorder="1" applyAlignment="1">
      <alignment horizontal="right"/>
    </xf>
    <xf numFmtId="0" fontId="15" fillId="3" borderId="10" xfId="0" applyFont="1" applyFill="1" applyBorder="1"/>
    <xf numFmtId="0" fontId="15" fillId="3" borderId="8" xfId="0" applyFont="1" applyFill="1" applyBorder="1"/>
    <xf numFmtId="0" fontId="15" fillId="3" borderId="0" xfId="0" applyFont="1" applyFill="1" applyBorder="1"/>
    <xf numFmtId="9" fontId="15" fillId="3" borderId="0" xfId="0" applyNumberFormat="1" applyFont="1" applyFill="1" applyBorder="1"/>
    <xf numFmtId="10" fontId="15" fillId="3" borderId="0" xfId="0" applyNumberFormat="1" applyFont="1" applyFill="1" applyBorder="1"/>
    <xf numFmtId="164" fontId="17" fillId="3" borderId="13" xfId="0" applyNumberFormat="1" applyFont="1" applyFill="1" applyBorder="1" applyAlignment="1">
      <alignment vertical="center"/>
    </xf>
    <xf numFmtId="0" fontId="15" fillId="3" borderId="3" xfId="0" applyFont="1" applyFill="1" applyBorder="1"/>
    <xf numFmtId="10" fontId="15" fillId="3" borderId="3" xfId="0" applyNumberFormat="1" applyFont="1" applyFill="1" applyBorder="1"/>
    <xf numFmtId="9" fontId="15" fillId="3" borderId="3" xfId="0" applyNumberFormat="1" applyFont="1" applyFill="1" applyBorder="1"/>
    <xf numFmtId="164" fontId="15" fillId="3" borderId="13" xfId="0" applyNumberFormat="1" applyFont="1" applyFill="1" applyBorder="1" applyAlignment="1">
      <alignment vertical="top"/>
    </xf>
    <xf numFmtId="1" fontId="7" fillId="0" borderId="13" xfId="0" applyNumberFormat="1" applyFont="1" applyBorder="1" applyAlignment="1">
      <alignment horizontal="center" vertical="center"/>
    </xf>
    <xf numFmtId="1" fontId="7" fillId="0" borderId="11" xfId="0" applyNumberFormat="1" applyFont="1" applyBorder="1" applyAlignment="1">
      <alignment horizontal="center" vertical="center"/>
    </xf>
    <xf numFmtId="0" fontId="7" fillId="2" borderId="12" xfId="0" applyFont="1" applyFill="1" applyBorder="1" applyAlignment="1">
      <alignment horizontal="center" vertical="center"/>
    </xf>
    <xf numFmtId="10" fontId="7" fillId="0" borderId="0" xfId="0" applyNumberFormat="1" applyFont="1" applyBorder="1"/>
    <xf numFmtId="0" fontId="7" fillId="2" borderId="6" xfId="0" applyFont="1" applyFill="1" applyBorder="1" applyAlignment="1">
      <alignment horizontal="center" vertical="center"/>
    </xf>
    <xf numFmtId="9" fontId="7" fillId="0" borderId="0" xfId="0" applyNumberFormat="1" applyFont="1" applyBorder="1"/>
    <xf numFmtId="164" fontId="15" fillId="3" borderId="12" xfId="0" applyNumberFormat="1" applyFont="1" applyFill="1" applyBorder="1" applyAlignment="1">
      <alignment vertical="top"/>
    </xf>
    <xf numFmtId="0" fontId="7" fillId="2" borderId="7" xfId="0" applyFont="1" applyFill="1" applyBorder="1" applyAlignment="1">
      <alignment horizontal="center" vertical="center"/>
    </xf>
    <xf numFmtId="0" fontId="14" fillId="0" borderId="0" xfId="0" applyFont="1" applyBorder="1" applyAlignment="1">
      <alignment horizontal="center"/>
    </xf>
    <xf numFmtId="0" fontId="16" fillId="0" borderId="0" xfId="1" applyFont="1" applyBorder="1" applyAlignment="1">
      <alignment horizontal="left"/>
    </xf>
    <xf numFmtId="0" fontId="14" fillId="0" borderId="0" xfId="0" applyFont="1" applyBorder="1" applyAlignment="1"/>
    <xf numFmtId="164" fontId="10" fillId="0" borderId="0" xfId="0" applyNumberFormat="1" applyFont="1" applyBorder="1" applyAlignment="1">
      <alignment horizontal="center" wrapText="1"/>
    </xf>
    <xf numFmtId="0" fontId="19" fillId="0" borderId="0" xfId="0" applyFont="1" applyBorder="1" applyAlignment="1">
      <alignment wrapText="1"/>
    </xf>
    <xf numFmtId="0" fontId="20" fillId="0" borderId="0" xfId="0" applyFont="1" applyBorder="1" applyAlignment="1">
      <alignment wrapText="1"/>
    </xf>
    <xf numFmtId="0" fontId="9" fillId="0" borderId="8" xfId="0" applyFont="1" applyBorder="1" applyAlignment="1">
      <alignment horizontal="left"/>
    </xf>
    <xf numFmtId="0" fontId="13" fillId="0" borderId="13" xfId="0" applyFont="1" applyBorder="1" applyAlignment="1">
      <alignment horizontal="center"/>
    </xf>
    <xf numFmtId="0" fontId="14" fillId="0" borderId="13" xfId="0" applyFont="1" applyBorder="1" applyAlignment="1">
      <alignment horizontal="left" vertical="center" wrapText="1"/>
    </xf>
    <xf numFmtId="0" fontId="19" fillId="0" borderId="0" xfId="0" applyFont="1" applyAlignment="1">
      <alignment vertical="center"/>
    </xf>
    <xf numFmtId="0" fontId="19" fillId="0" borderId="0" xfId="0" applyFont="1" applyBorder="1" applyAlignment="1">
      <alignment vertical="center"/>
    </xf>
    <xf numFmtId="0" fontId="21" fillId="0" borderId="0" xfId="0" applyFont="1" applyAlignment="1">
      <alignment vertical="center"/>
    </xf>
    <xf numFmtId="0" fontId="9" fillId="0" borderId="0" xfId="0" applyFont="1" applyAlignment="1">
      <alignment vertical="center"/>
    </xf>
    <xf numFmtId="0" fontId="17" fillId="0" borderId="0" xfId="0" applyFont="1" applyAlignment="1">
      <alignment vertical="center"/>
    </xf>
    <xf numFmtId="0" fontId="13" fillId="0" borderId="0" xfId="0" applyFont="1" applyAlignment="1">
      <alignment vertical="center"/>
    </xf>
    <xf numFmtId="0" fontId="10" fillId="0" borderId="0" xfId="0" applyFont="1" applyBorder="1" applyAlignment="1">
      <alignment horizontal="center" wrapText="1"/>
    </xf>
    <xf numFmtId="0" fontId="22" fillId="0" borderId="0" xfId="0" applyFont="1" applyAlignment="1">
      <alignment vertical="center"/>
    </xf>
    <xf numFmtId="0" fontId="13" fillId="0" borderId="13" xfId="0" applyFont="1" applyBorder="1" applyAlignment="1">
      <alignment horizontal="center" wrapText="1"/>
    </xf>
    <xf numFmtId="0" fontId="12" fillId="0" borderId="13" xfId="0" applyFont="1" applyBorder="1" applyAlignment="1">
      <alignment horizontal="center" vertical="center" wrapText="1"/>
    </xf>
    <xf numFmtId="0" fontId="7" fillId="0" borderId="0" xfId="0" applyFont="1" applyBorder="1" applyAlignment="1">
      <alignment horizontal="left"/>
    </xf>
    <xf numFmtId="0" fontId="7" fillId="4" borderId="13" xfId="0" applyFont="1" applyFill="1" applyBorder="1" applyAlignment="1" applyProtection="1">
      <alignment horizontal="left"/>
      <protection locked="0"/>
    </xf>
    <xf numFmtId="0" fontId="19" fillId="0" borderId="0" xfId="0" applyFont="1" applyBorder="1" applyAlignment="1">
      <alignment wrapText="1"/>
    </xf>
    <xf numFmtId="0" fontId="14" fillId="4" borderId="13" xfId="0" applyFont="1" applyFill="1" applyBorder="1" applyAlignment="1" applyProtection="1">
      <alignment horizontal="center" wrapText="1"/>
      <protection locked="0"/>
    </xf>
    <xf numFmtId="0" fontId="7" fillId="0" borderId="0" xfId="0" applyFont="1" applyBorder="1" applyAlignment="1">
      <alignment horizontal="left"/>
    </xf>
    <xf numFmtId="0" fontId="10" fillId="0" borderId="0" xfId="0" applyFont="1" applyProtection="1">
      <protection locked="0"/>
    </xf>
    <xf numFmtId="165" fontId="9" fillId="5" borderId="13" xfId="0" applyNumberFormat="1" applyFont="1" applyFill="1" applyBorder="1" applyAlignment="1" applyProtection="1">
      <alignment vertical="center" wrapText="1"/>
      <protection locked="0"/>
    </xf>
    <xf numFmtId="14" fontId="7" fillId="4" borderId="13" xfId="0" applyNumberFormat="1" applyFont="1" applyFill="1" applyBorder="1" applyAlignment="1" applyProtection="1">
      <alignment wrapText="1"/>
      <protection locked="0"/>
    </xf>
    <xf numFmtId="0" fontId="7" fillId="3" borderId="0" xfId="0" applyFont="1" applyFill="1"/>
    <xf numFmtId="2" fontId="7" fillId="4" borderId="13" xfId="0" applyNumberFormat="1" applyFont="1" applyFill="1" applyBorder="1" applyAlignment="1" applyProtection="1">
      <alignment wrapText="1"/>
      <protection locked="0"/>
    </xf>
    <xf numFmtId="0" fontId="19" fillId="0" borderId="0" xfId="0" applyFont="1" applyAlignment="1"/>
    <xf numFmtId="164" fontId="10" fillId="0" borderId="4" xfId="0" applyNumberFormat="1" applyFont="1" applyBorder="1" applyAlignment="1">
      <alignment horizontal="center" wrapText="1"/>
    </xf>
    <xf numFmtId="164" fontId="10" fillId="0" borderId="5" xfId="0" applyNumberFormat="1" applyFont="1" applyBorder="1" applyAlignment="1">
      <alignment horizontal="center" wrapText="1"/>
    </xf>
    <xf numFmtId="0" fontId="7" fillId="0" borderId="4" xfId="0" applyFont="1" applyFill="1" applyBorder="1" applyAlignment="1">
      <alignment horizontal="left"/>
    </xf>
    <xf numFmtId="0" fontId="6" fillId="0" borderId="0" xfId="0" applyFont="1" applyAlignment="1">
      <alignment vertical="center"/>
    </xf>
    <xf numFmtId="0" fontId="10" fillId="0" borderId="15" xfId="0" applyFont="1" applyBorder="1" applyAlignment="1">
      <alignment wrapText="1"/>
    </xf>
    <xf numFmtId="0" fontId="10" fillId="0" borderId="0" xfId="0" applyFont="1" applyBorder="1" applyAlignment="1">
      <alignment wrapText="1"/>
    </xf>
    <xf numFmtId="0" fontId="7" fillId="0" borderId="0" xfId="0" applyFont="1" applyBorder="1" applyAlignment="1" applyProtection="1">
      <protection locked="0"/>
    </xf>
    <xf numFmtId="0" fontId="24" fillId="0" borderId="0" xfId="0" applyFont="1" applyAlignment="1"/>
    <xf numFmtId="0" fontId="14" fillId="0" borderId="13" xfId="0" applyFont="1" applyBorder="1" applyAlignment="1">
      <alignment horizontal="center"/>
    </xf>
    <xf numFmtId="1" fontId="7" fillId="0" borderId="13" xfId="0" applyNumberFormat="1" applyFont="1" applyFill="1" applyBorder="1" applyAlignment="1" applyProtection="1">
      <alignment horizontal="left"/>
      <protection locked="0"/>
    </xf>
    <xf numFmtId="2" fontId="7" fillId="0" borderId="13" xfId="0" applyNumberFormat="1" applyFont="1" applyFill="1" applyBorder="1" applyAlignment="1" applyProtection="1">
      <alignment horizontal="left" wrapText="1"/>
      <protection locked="0"/>
    </xf>
    <xf numFmtId="0" fontId="15" fillId="0" borderId="0" xfId="0" applyFont="1" applyBorder="1" applyAlignment="1">
      <alignment horizontal="center"/>
    </xf>
    <xf numFmtId="0" fontId="12" fillId="4" borderId="16" xfId="0" applyFont="1" applyFill="1" applyBorder="1" applyAlignment="1" applyProtection="1">
      <alignment horizontal="left" wrapText="1"/>
      <protection locked="0"/>
    </xf>
    <xf numFmtId="0" fontId="12" fillId="4" borderId="13" xfId="0" applyFont="1" applyFill="1" applyBorder="1" applyAlignment="1" applyProtection="1">
      <alignment horizontal="center" wrapText="1"/>
      <protection locked="0"/>
    </xf>
    <xf numFmtId="165" fontId="32" fillId="3" borderId="13" xfId="0" applyNumberFormat="1" applyFont="1" applyFill="1" applyBorder="1" applyAlignment="1" applyProtection="1">
      <alignment horizontal="center" vertical="center" wrapText="1"/>
      <protection locked="0"/>
    </xf>
    <xf numFmtId="1" fontId="27" fillId="0" borderId="13" xfId="0" applyNumberFormat="1" applyFont="1" applyFill="1" applyBorder="1" applyAlignment="1" applyProtection="1">
      <alignment horizontal="left"/>
      <protection locked="0"/>
    </xf>
    <xf numFmtId="2" fontId="27" fillId="0" borderId="13" xfId="0" applyNumberFormat="1" applyFont="1" applyFill="1" applyBorder="1" applyAlignment="1" applyProtection="1">
      <alignment horizontal="left" wrapText="1"/>
      <protection locked="0"/>
    </xf>
    <xf numFmtId="0" fontId="27" fillId="6" borderId="0" xfId="0" applyFont="1" applyFill="1"/>
    <xf numFmtId="0" fontId="32" fillId="3" borderId="10" xfId="0" applyFont="1" applyFill="1" applyBorder="1" applyAlignment="1">
      <alignment horizontal="left" wrapText="1"/>
    </xf>
    <xf numFmtId="0" fontId="32" fillId="3" borderId="3" xfId="0" applyFont="1" applyFill="1" applyBorder="1" applyAlignment="1">
      <alignment horizontal="left" wrapText="1"/>
    </xf>
    <xf numFmtId="0" fontId="32" fillId="3" borderId="2" xfId="0" applyFont="1" applyFill="1" applyBorder="1" applyAlignment="1">
      <alignment horizontal="left" wrapText="1"/>
    </xf>
    <xf numFmtId="0" fontId="35" fillId="0" borderId="0" xfId="0" applyFont="1"/>
    <xf numFmtId="0" fontId="27" fillId="6" borderId="0" xfId="0" applyFont="1" applyFill="1" applyBorder="1" applyAlignment="1">
      <alignment vertical="center" wrapText="1"/>
    </xf>
    <xf numFmtId="0" fontId="7" fillId="6" borderId="0" xfId="0" applyFont="1" applyFill="1" applyBorder="1" applyAlignment="1">
      <alignment vertical="center" wrapText="1"/>
    </xf>
    <xf numFmtId="0" fontId="27" fillId="0" borderId="13"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33" fillId="0" borderId="13" xfId="0" applyFont="1" applyBorder="1" applyAlignment="1">
      <alignment horizontal="center"/>
    </xf>
    <xf numFmtId="0" fontId="13" fillId="0" borderId="3" xfId="0" applyFont="1" applyBorder="1" applyAlignment="1">
      <alignment horizontal="left" vertical="center" wrapText="1"/>
    </xf>
    <xf numFmtId="0" fontId="14" fillId="4" borderId="11" xfId="0" applyFont="1" applyFill="1" applyBorder="1" applyAlignment="1" applyProtection="1">
      <alignment wrapText="1"/>
      <protection locked="0"/>
    </xf>
    <xf numFmtId="0" fontId="14" fillId="4" borderId="4" xfId="0" applyFont="1" applyFill="1" applyBorder="1" applyAlignment="1" applyProtection="1">
      <alignment wrapText="1"/>
      <protection locked="0"/>
    </xf>
    <xf numFmtId="0" fontId="14" fillId="4" borderId="5" xfId="0" applyFont="1" applyFill="1" applyBorder="1" applyAlignment="1" applyProtection="1">
      <alignment wrapText="1"/>
      <protection locked="0"/>
    </xf>
    <xf numFmtId="0" fontId="14" fillId="4" borderId="13" xfId="0" applyFont="1" applyFill="1" applyBorder="1" applyAlignment="1" applyProtection="1">
      <alignment wrapText="1"/>
      <protection locked="0"/>
    </xf>
    <xf numFmtId="0" fontId="9" fillId="0" borderId="11" xfId="0" applyFont="1" applyBorder="1" applyAlignment="1">
      <alignment horizontal="left" wrapText="1"/>
    </xf>
    <xf numFmtId="0" fontId="9" fillId="0" borderId="4" xfId="0" applyFont="1" applyBorder="1" applyAlignment="1">
      <alignment horizontal="left" wrapText="1"/>
    </xf>
    <xf numFmtId="0" fontId="9" fillId="0" borderId="5" xfId="0" applyFont="1" applyBorder="1" applyAlignment="1">
      <alignment horizontal="left" wrapText="1"/>
    </xf>
    <xf numFmtId="0" fontId="7" fillId="0" borderId="13" xfId="0" applyFont="1" applyBorder="1" applyAlignment="1">
      <alignment horizontal="left" wrapText="1"/>
    </xf>
    <xf numFmtId="0" fontId="7" fillId="4" borderId="13" xfId="0" applyFont="1" applyFill="1" applyBorder="1" applyAlignment="1" applyProtection="1">
      <alignment horizontal="left"/>
      <protection locked="0"/>
    </xf>
    <xf numFmtId="0" fontId="19" fillId="0" borderId="0" xfId="0" applyFont="1" applyBorder="1" applyAlignment="1">
      <alignment horizontal="left" wrapText="1"/>
    </xf>
    <xf numFmtId="0" fontId="12" fillId="4" borderId="13" xfId="0" applyFont="1" applyFill="1" applyBorder="1" applyAlignment="1" applyProtection="1">
      <alignment wrapText="1"/>
      <protection locked="0"/>
    </xf>
    <xf numFmtId="0" fontId="9" fillId="0" borderId="13" xfId="0" applyFont="1" applyBorder="1" applyAlignment="1">
      <alignment wrapText="1"/>
    </xf>
    <xf numFmtId="0" fontId="19" fillId="0" borderId="0" xfId="0" applyFont="1" applyBorder="1" applyAlignment="1">
      <alignment wrapText="1"/>
    </xf>
    <xf numFmtId="0" fontId="13" fillId="0" borderId="13" xfId="0" applyFont="1" applyBorder="1" applyAlignment="1">
      <alignment horizontal="center" wrapText="1"/>
    </xf>
    <xf numFmtId="0" fontId="12" fillId="0" borderId="13" xfId="0" applyFont="1" applyBorder="1" applyAlignment="1">
      <alignment vertical="center" wrapText="1"/>
    </xf>
    <xf numFmtId="0" fontId="7" fillId="0" borderId="15" xfId="0" applyFont="1" applyBorder="1" applyAlignment="1">
      <alignment horizontal="center" wrapText="1"/>
    </xf>
    <xf numFmtId="0" fontId="12" fillId="0" borderId="13" xfId="0" applyFont="1" applyBorder="1" applyAlignment="1">
      <alignment horizontal="left" vertical="center" wrapText="1"/>
    </xf>
    <xf numFmtId="0" fontId="12" fillId="0" borderId="11" xfId="0" applyFont="1" applyBorder="1" applyAlignment="1">
      <alignment vertical="center" wrapText="1"/>
    </xf>
    <xf numFmtId="0" fontId="12" fillId="0" borderId="5" xfId="0" applyFont="1" applyBorder="1" applyAlignment="1">
      <alignment vertical="center" wrapText="1"/>
    </xf>
    <xf numFmtId="0" fontId="7" fillId="4" borderId="13" xfId="0" applyFont="1" applyFill="1" applyBorder="1" applyAlignment="1" applyProtection="1">
      <alignment horizontal="left" wrapText="1"/>
      <protection locked="0"/>
    </xf>
    <xf numFmtId="0" fontId="13" fillId="0" borderId="11" xfId="0" applyFont="1" applyBorder="1" applyAlignment="1">
      <alignment wrapText="1"/>
    </xf>
    <xf numFmtId="0" fontId="13" fillId="0" borderId="4" xfId="0" applyFont="1" applyBorder="1" applyAlignment="1">
      <alignment wrapText="1"/>
    </xf>
    <xf numFmtId="0" fontId="13" fillId="0" borderId="5" xfId="0" applyFont="1" applyBorder="1" applyAlignment="1">
      <alignment wrapText="1"/>
    </xf>
    <xf numFmtId="0" fontId="12" fillId="4" borderId="11" xfId="0" applyFont="1" applyFill="1" applyBorder="1" applyAlignment="1" applyProtection="1">
      <alignment wrapText="1"/>
      <protection locked="0"/>
    </xf>
    <xf numFmtId="0" fontId="12" fillId="4" borderId="5" xfId="0" applyFont="1" applyFill="1" applyBorder="1" applyAlignment="1" applyProtection="1">
      <alignment wrapText="1"/>
      <protection locked="0"/>
    </xf>
    <xf numFmtId="0" fontId="7" fillId="4" borderId="11" xfId="0" applyFont="1" applyFill="1" applyBorder="1" applyAlignment="1" applyProtection="1">
      <alignment wrapText="1"/>
      <protection locked="0"/>
    </xf>
    <xf numFmtId="0" fontId="7" fillId="4" borderId="5" xfId="0" applyFont="1" applyFill="1" applyBorder="1" applyAlignment="1" applyProtection="1">
      <alignment wrapText="1"/>
      <protection locked="0"/>
    </xf>
    <xf numFmtId="0" fontId="7" fillId="4" borderId="4" xfId="0" applyFont="1" applyFill="1" applyBorder="1" applyAlignment="1" applyProtection="1">
      <alignment wrapText="1"/>
      <protection locked="0"/>
    </xf>
    <xf numFmtId="0" fontId="7" fillId="0" borderId="0" xfId="0" applyFont="1" applyBorder="1" applyAlignment="1">
      <alignment horizontal="left" wrapText="1"/>
    </xf>
    <xf numFmtId="0" fontId="7" fillId="0" borderId="0" xfId="0" applyFont="1" applyBorder="1" applyAlignment="1">
      <alignment wrapText="1"/>
    </xf>
    <xf numFmtId="0" fontId="7" fillId="4" borderId="11" xfId="0" applyFont="1" applyFill="1" applyBorder="1" applyAlignment="1" applyProtection="1">
      <alignment horizontal="left" wrapText="1"/>
      <protection locked="0"/>
    </xf>
    <xf numFmtId="0" fontId="7" fillId="4" borderId="4" xfId="0" applyFont="1" applyFill="1" applyBorder="1" applyAlignment="1" applyProtection="1">
      <alignment horizontal="left" wrapText="1"/>
      <protection locked="0"/>
    </xf>
    <xf numFmtId="0" fontId="7" fillId="4" borderId="5" xfId="0" applyFont="1" applyFill="1" applyBorder="1" applyAlignment="1" applyProtection="1">
      <alignment horizontal="left" wrapText="1"/>
      <protection locked="0"/>
    </xf>
    <xf numFmtId="0" fontId="7" fillId="0" borderId="0" xfId="0" applyFont="1" applyBorder="1" applyAlignment="1">
      <alignment horizontal="center" wrapText="1"/>
    </xf>
    <xf numFmtId="0" fontId="3" fillId="0" borderId="3" xfId="1" applyBorder="1" applyAlignment="1">
      <alignment horizontal="left" wrapText="1"/>
    </xf>
    <xf numFmtId="0" fontId="11" fillId="0" borderId="0" xfId="0" applyFont="1" applyFill="1" applyBorder="1" applyAlignment="1">
      <alignment wrapText="1"/>
    </xf>
    <xf numFmtId="0" fontId="9" fillId="0" borderId="13" xfId="0" applyFont="1" applyBorder="1" applyAlignment="1">
      <alignment horizontal="left" wrapText="1"/>
    </xf>
    <xf numFmtId="0" fontId="7" fillId="4" borderId="10" xfId="0" applyFont="1" applyFill="1" applyBorder="1" applyAlignment="1" applyProtection="1">
      <alignment horizontal="left"/>
      <protection locked="0"/>
    </xf>
    <xf numFmtId="0" fontId="7" fillId="4" borderId="3" xfId="0" applyFont="1" applyFill="1" applyBorder="1" applyAlignment="1" applyProtection="1">
      <alignment horizontal="left"/>
      <protection locked="0"/>
    </xf>
    <xf numFmtId="0" fontId="7" fillId="4" borderId="2" xfId="0" applyFont="1" applyFill="1" applyBorder="1" applyAlignment="1" applyProtection="1">
      <alignment horizontal="left"/>
      <protection locked="0"/>
    </xf>
    <xf numFmtId="0" fontId="7" fillId="4" borderId="11" xfId="0" applyFont="1" applyFill="1" applyBorder="1" applyAlignment="1" applyProtection="1">
      <alignment horizontal="left"/>
      <protection locked="0"/>
    </xf>
    <xf numFmtId="0" fontId="7" fillId="4" borderId="4" xfId="0" applyFont="1" applyFill="1" applyBorder="1" applyAlignment="1" applyProtection="1">
      <alignment horizontal="left"/>
      <protection locked="0"/>
    </xf>
    <xf numFmtId="0" fontId="7" fillId="4" borderId="5" xfId="0" applyFont="1" applyFill="1" applyBorder="1" applyAlignment="1" applyProtection="1">
      <alignment horizontal="left"/>
      <protection locked="0"/>
    </xf>
    <xf numFmtId="0" fontId="7" fillId="4" borderId="11" xfId="0" applyNumberFormat="1" applyFont="1" applyFill="1" applyBorder="1" applyAlignment="1" applyProtection="1">
      <alignment horizontal="left" wrapText="1"/>
      <protection locked="0"/>
    </xf>
    <xf numFmtId="0" fontId="7" fillId="4" borderId="4" xfId="0" applyNumberFormat="1" applyFont="1" applyFill="1" applyBorder="1" applyAlignment="1" applyProtection="1">
      <alignment horizontal="left" wrapText="1"/>
      <protection locked="0"/>
    </xf>
    <xf numFmtId="0" fontId="7" fillId="4" borderId="5" xfId="0" applyNumberFormat="1" applyFont="1" applyFill="1" applyBorder="1" applyAlignment="1" applyProtection="1">
      <alignment horizontal="left" wrapText="1"/>
      <protection locked="0"/>
    </xf>
    <xf numFmtId="0" fontId="9" fillId="0" borderId="0" xfId="0" applyFont="1" applyBorder="1" applyAlignment="1">
      <alignment horizontal="left" wrapText="1"/>
    </xf>
    <xf numFmtId="165" fontId="9" fillId="5" borderId="11" xfId="0" applyNumberFormat="1" applyFont="1" applyFill="1" applyBorder="1" applyAlignment="1" applyProtection="1">
      <alignment vertical="center" wrapText="1"/>
      <protection locked="0"/>
    </xf>
    <xf numFmtId="165" fontId="9" fillId="5" borderId="4" xfId="0" applyNumberFormat="1" applyFont="1" applyFill="1" applyBorder="1" applyAlignment="1" applyProtection="1">
      <alignment vertical="center" wrapText="1"/>
      <protection locked="0"/>
    </xf>
    <xf numFmtId="165" fontId="9" fillId="5" borderId="5" xfId="0" applyNumberFormat="1" applyFont="1" applyFill="1" applyBorder="1" applyAlignment="1" applyProtection="1">
      <alignment vertical="center" wrapText="1"/>
      <protection locked="0"/>
    </xf>
    <xf numFmtId="165" fontId="7" fillId="4" borderId="11" xfId="0" applyNumberFormat="1" applyFont="1" applyFill="1" applyBorder="1" applyAlignment="1" applyProtection="1">
      <alignment wrapText="1"/>
      <protection locked="0"/>
    </xf>
    <xf numFmtId="165" fontId="7" fillId="4" borderId="4" xfId="0" applyNumberFormat="1" applyFont="1" applyFill="1" applyBorder="1" applyAlignment="1" applyProtection="1">
      <alignment wrapText="1"/>
      <protection locked="0"/>
    </xf>
    <xf numFmtId="165" fontId="7" fillId="4" borderId="5" xfId="0" applyNumberFormat="1" applyFont="1" applyFill="1" applyBorder="1" applyAlignment="1" applyProtection="1">
      <alignment wrapText="1"/>
      <protection locked="0"/>
    </xf>
    <xf numFmtId="0" fontId="3" fillId="0" borderId="11" xfId="1" applyBorder="1" applyAlignment="1">
      <alignment horizontal="center" vertical="center" wrapText="1"/>
    </xf>
    <xf numFmtId="0" fontId="3" fillId="0" borderId="4" xfId="1" applyBorder="1" applyAlignment="1">
      <alignment horizontal="center" vertical="center" wrapText="1"/>
    </xf>
    <xf numFmtId="0" fontId="3" fillId="0" borderId="5" xfId="1" applyBorder="1" applyAlignment="1">
      <alignment horizontal="center" vertical="center" wrapText="1"/>
    </xf>
    <xf numFmtId="0" fontId="13" fillId="4" borderId="11" xfId="0" applyFont="1" applyFill="1" applyBorder="1" applyAlignment="1" applyProtection="1">
      <alignment wrapText="1"/>
      <protection locked="0"/>
    </xf>
    <xf numFmtId="0" fontId="13" fillId="4" borderId="4" xfId="0" applyFont="1" applyFill="1" applyBorder="1" applyAlignment="1" applyProtection="1">
      <alignment wrapText="1"/>
      <protection locked="0"/>
    </xf>
    <xf numFmtId="0" fontId="13" fillId="4" borderId="5" xfId="0" applyFont="1" applyFill="1" applyBorder="1" applyAlignment="1" applyProtection="1">
      <alignment wrapText="1"/>
      <protection locked="0"/>
    </xf>
    <xf numFmtId="14" fontId="7" fillId="4" borderId="13" xfId="0" applyNumberFormat="1" applyFont="1" applyFill="1" applyBorder="1" applyAlignment="1" applyProtection="1">
      <alignment horizontal="left" wrapText="1"/>
      <protection locked="0"/>
    </xf>
    <xf numFmtId="0" fontId="7" fillId="4" borderId="13" xfId="0" applyNumberFormat="1" applyFont="1" applyFill="1" applyBorder="1" applyAlignment="1" applyProtection="1">
      <alignment horizontal="left" wrapText="1"/>
      <protection locked="0"/>
    </xf>
    <xf numFmtId="0" fontId="9" fillId="0" borderId="0" xfId="0" applyFont="1" applyBorder="1" applyAlignment="1">
      <alignment wrapText="1"/>
    </xf>
    <xf numFmtId="0" fontId="7" fillId="4" borderId="14" xfId="0" applyFont="1" applyFill="1" applyBorder="1" applyAlignment="1" applyProtection="1">
      <alignment horizontal="left"/>
      <protection locked="0"/>
    </xf>
    <xf numFmtId="0" fontId="7" fillId="4" borderId="8" xfId="0" applyFont="1" applyFill="1" applyBorder="1" applyAlignment="1" applyProtection="1">
      <alignment horizontal="left"/>
      <protection locked="0"/>
    </xf>
    <xf numFmtId="0" fontId="7" fillId="0" borderId="14" xfId="0" applyFont="1" applyBorder="1" applyAlignment="1">
      <alignment horizontal="left" wrapText="1"/>
    </xf>
    <xf numFmtId="0" fontId="7" fillId="0" borderId="15" xfId="0" applyFont="1" applyBorder="1" applyAlignment="1">
      <alignment horizontal="left" wrapText="1"/>
    </xf>
    <xf numFmtId="0" fontId="7" fillId="0" borderId="9" xfId="0" applyFont="1" applyBorder="1" applyAlignment="1">
      <alignment horizontal="left" wrapText="1"/>
    </xf>
    <xf numFmtId="0" fontId="7" fillId="0" borderId="8" xfId="0" applyFont="1" applyBorder="1" applyAlignment="1">
      <alignment horizontal="left" wrapText="1"/>
    </xf>
    <xf numFmtId="0" fontId="7" fillId="0" borderId="1" xfId="0" applyFont="1" applyBorder="1" applyAlignment="1">
      <alignment horizontal="left" wrapText="1"/>
    </xf>
    <xf numFmtId="0" fontId="7" fillId="0" borderId="10" xfId="0" applyFont="1" applyBorder="1" applyAlignment="1">
      <alignment horizontal="left" wrapText="1"/>
    </xf>
    <xf numFmtId="0" fontId="7" fillId="0" borderId="3" xfId="0" applyFont="1" applyBorder="1" applyAlignment="1">
      <alignment horizontal="left" wrapText="1"/>
    </xf>
    <xf numFmtId="0" fontId="7" fillId="0" borderId="2" xfId="0" applyFont="1" applyBorder="1" applyAlignment="1">
      <alignment horizontal="left" wrapText="1"/>
    </xf>
    <xf numFmtId="0" fontId="12" fillId="0" borderId="15" xfId="0" applyFont="1" applyBorder="1" applyAlignment="1">
      <alignment horizontal="left" wrapText="1"/>
    </xf>
    <xf numFmtId="0" fontId="12" fillId="0" borderId="9" xfId="0" applyFont="1" applyBorder="1" applyAlignment="1">
      <alignment horizontal="left" wrapText="1"/>
    </xf>
    <xf numFmtId="0" fontId="12" fillId="0" borderId="0" xfId="0" applyFont="1" applyBorder="1" applyAlignment="1">
      <alignment horizontal="left" wrapText="1"/>
    </xf>
    <xf numFmtId="0" fontId="12" fillId="0" borderId="1" xfId="0" applyFont="1" applyBorder="1" applyAlignment="1">
      <alignment horizontal="left" wrapText="1"/>
    </xf>
    <xf numFmtId="0" fontId="7" fillId="4" borderId="13" xfId="0" applyNumberFormat="1" applyFont="1" applyFill="1" applyBorder="1" applyAlignment="1" applyProtection="1">
      <alignment horizontal="left"/>
      <protection locked="0"/>
    </xf>
    <xf numFmtId="0" fontId="18" fillId="0" borderId="0" xfId="0" applyFont="1" applyBorder="1" applyAlignment="1">
      <alignment wrapText="1"/>
    </xf>
    <xf numFmtId="0" fontId="10" fillId="0" borderId="0" xfId="0" applyFont="1" applyBorder="1" applyAlignment="1">
      <alignment horizontal="center" wrapText="1"/>
    </xf>
    <xf numFmtId="0" fontId="19" fillId="0" borderId="0" xfId="0" applyFont="1" applyBorder="1" applyAlignment="1">
      <alignment vertical="center" wrapText="1"/>
    </xf>
    <xf numFmtId="0" fontId="9" fillId="0" borderId="11" xfId="0" applyFont="1" applyBorder="1" applyAlignment="1">
      <alignment wrapText="1"/>
    </xf>
    <xf numFmtId="0" fontId="9" fillId="0" borderId="4" xfId="0" applyFont="1" applyBorder="1" applyAlignment="1">
      <alignment wrapText="1"/>
    </xf>
    <xf numFmtId="0" fontId="9" fillId="0" borderId="5" xfId="0" applyFont="1" applyBorder="1" applyAlignment="1">
      <alignment wrapText="1"/>
    </xf>
    <xf numFmtId="0" fontId="8" fillId="0" borderId="13" xfId="0" applyFont="1" applyFill="1" applyBorder="1" applyAlignment="1" applyProtection="1">
      <alignment horizontal="left" wrapText="1"/>
      <protection locked="0"/>
    </xf>
    <xf numFmtId="0" fontId="11" fillId="0" borderId="13" xfId="0" applyFont="1" applyBorder="1" applyAlignment="1">
      <alignment horizontal="left" wrapText="1"/>
    </xf>
    <xf numFmtId="0" fontId="13" fillId="0" borderId="14" xfId="0" applyFont="1" applyBorder="1" applyAlignment="1">
      <alignment horizontal="center" vertical="center"/>
    </xf>
    <xf numFmtId="0" fontId="13" fillId="0" borderId="10" xfId="0" applyFont="1" applyBorder="1" applyAlignment="1">
      <alignment horizontal="center" vertical="center"/>
    </xf>
    <xf numFmtId="0" fontId="13" fillId="0" borderId="13" xfId="0" applyFont="1" applyBorder="1" applyAlignment="1">
      <alignment horizontal="center" vertical="center" wrapText="1"/>
    </xf>
    <xf numFmtId="0" fontId="13" fillId="0" borderId="11" xfId="0" applyFont="1" applyBorder="1" applyAlignment="1">
      <alignment horizontal="center" vertical="center" wrapText="1"/>
    </xf>
    <xf numFmtId="0" fontId="3" fillId="0" borderId="0" xfId="1" applyBorder="1" applyAlignment="1">
      <alignment wrapText="1"/>
    </xf>
    <xf numFmtId="0" fontId="3" fillId="0" borderId="0" xfId="1" applyBorder="1" applyAlignment="1">
      <alignment horizontal="center" wrapText="1"/>
    </xf>
    <xf numFmtId="0" fontId="7" fillId="0" borderId="10" xfId="0" applyFont="1" applyFill="1" applyBorder="1" applyAlignment="1">
      <alignment wrapText="1"/>
    </xf>
    <xf numFmtId="0" fontId="7" fillId="0" borderId="3" xfId="0" applyFont="1" applyFill="1" applyBorder="1" applyAlignment="1">
      <alignment wrapText="1"/>
    </xf>
    <xf numFmtId="0" fontId="7" fillId="0" borderId="2" xfId="0" applyFont="1" applyFill="1" applyBorder="1" applyAlignment="1">
      <alignment wrapText="1"/>
    </xf>
    <xf numFmtId="0" fontId="9" fillId="0" borderId="13" xfId="0" applyFont="1" applyFill="1" applyBorder="1" applyAlignment="1">
      <alignment horizontal="center"/>
    </xf>
    <xf numFmtId="0" fontId="0" fillId="4" borderId="11" xfId="0" applyFill="1" applyBorder="1" applyProtection="1">
      <protection locked="0"/>
    </xf>
    <xf numFmtId="0" fontId="0" fillId="4" borderId="5" xfId="0" applyFill="1" applyBorder="1" applyProtection="1">
      <protection locked="0"/>
    </xf>
    <xf numFmtId="14" fontId="0" fillId="4" borderId="11" xfId="0" applyNumberFormat="1" applyFill="1" applyBorder="1" applyAlignment="1" applyProtection="1">
      <alignment horizontal="left"/>
      <protection locked="0"/>
    </xf>
    <xf numFmtId="14" fontId="0" fillId="4" borderId="5" xfId="0" applyNumberFormat="1" applyFill="1" applyBorder="1" applyAlignment="1" applyProtection="1">
      <alignment horizontal="left"/>
      <protection locked="0"/>
    </xf>
    <xf numFmtId="0" fontId="27" fillId="0" borderId="11" xfId="0" applyFont="1" applyFill="1" applyBorder="1" applyAlignment="1">
      <alignment vertical="center" wrapText="1"/>
    </xf>
    <xf numFmtId="0" fontId="27" fillId="0" borderId="4" xfId="0" applyFont="1" applyFill="1" applyBorder="1" applyAlignment="1">
      <alignment vertical="center" wrapText="1"/>
    </xf>
    <xf numFmtId="0" fontId="27" fillId="0" borderId="5" xfId="0" applyFont="1" applyFill="1" applyBorder="1" applyAlignment="1">
      <alignment vertical="center" wrapText="1"/>
    </xf>
    <xf numFmtId="165" fontId="32" fillId="3" borderId="13" xfId="0" applyNumberFormat="1" applyFont="1" applyFill="1" applyBorder="1" applyAlignment="1" applyProtection="1">
      <alignment horizontal="center" vertical="center" wrapText="1"/>
      <protection locked="0"/>
    </xf>
    <xf numFmtId="0" fontId="32" fillId="3" borderId="13" xfId="0" applyFont="1" applyFill="1" applyBorder="1" applyAlignment="1">
      <alignment horizontal="left" wrapText="1"/>
    </xf>
    <xf numFmtId="0" fontId="27" fillId="0" borderId="13" xfId="0" applyFont="1" applyBorder="1" applyAlignment="1">
      <alignment horizontal="left" wrapText="1"/>
    </xf>
    <xf numFmtId="2" fontId="27" fillId="0" borderId="13" xfId="0" applyNumberFormat="1" applyFont="1" applyFill="1" applyBorder="1" applyAlignment="1" applyProtection="1">
      <alignment horizontal="left" wrapText="1"/>
      <protection locked="0"/>
    </xf>
    <xf numFmtId="0" fontId="7" fillId="0" borderId="11" xfId="0" applyFont="1" applyBorder="1" applyAlignment="1">
      <alignment horizontal="left" wrapText="1"/>
    </xf>
    <xf numFmtId="0" fontId="7" fillId="0" borderId="4" xfId="0" applyFont="1" applyBorder="1" applyAlignment="1">
      <alignment horizontal="left" wrapText="1"/>
    </xf>
    <xf numFmtId="0" fontId="7" fillId="0" borderId="5" xfId="0" applyFont="1" applyBorder="1" applyAlignment="1">
      <alignment horizontal="left" wrapText="1"/>
    </xf>
    <xf numFmtId="2" fontId="7" fillId="0" borderId="11" xfId="0" applyNumberFormat="1" applyFont="1" applyFill="1" applyBorder="1" applyAlignment="1" applyProtection="1">
      <alignment horizontal="left" wrapText="1"/>
      <protection locked="0"/>
    </xf>
    <xf numFmtId="2" fontId="7" fillId="0" borderId="4" xfId="0" applyNumberFormat="1" applyFont="1" applyFill="1" applyBorder="1" applyAlignment="1" applyProtection="1">
      <alignment horizontal="left" wrapText="1"/>
      <protection locked="0"/>
    </xf>
    <xf numFmtId="2" fontId="7" fillId="0" borderId="5" xfId="0" applyNumberFormat="1" applyFont="1" applyFill="1" applyBorder="1" applyAlignment="1" applyProtection="1">
      <alignment horizontal="left" wrapText="1"/>
      <protection locked="0"/>
    </xf>
    <xf numFmtId="0" fontId="28" fillId="3" borderId="3" xfId="0" applyFont="1" applyFill="1" applyBorder="1" applyAlignment="1">
      <alignment vertical="center" wrapText="1"/>
    </xf>
    <xf numFmtId="0" fontId="28" fillId="3" borderId="11" xfId="0" applyFont="1" applyFill="1" applyBorder="1" applyAlignment="1">
      <alignment vertical="center" wrapText="1"/>
    </xf>
    <xf numFmtId="0" fontId="28" fillId="3" borderId="4" xfId="0" applyFont="1" applyFill="1" applyBorder="1" applyAlignment="1">
      <alignment vertical="center" wrapText="1"/>
    </xf>
    <xf numFmtId="0" fontId="28" fillId="3" borderId="5" xfId="0" applyFont="1" applyFill="1" applyBorder="1" applyAlignment="1">
      <alignment vertical="center" wrapText="1"/>
    </xf>
    <xf numFmtId="0" fontId="27" fillId="0" borderId="13" xfId="0" applyFont="1" applyBorder="1"/>
    <xf numFmtId="0" fontId="31" fillId="6" borderId="0" xfId="0" applyFont="1" applyFill="1" applyBorder="1" applyAlignment="1">
      <alignment wrapText="1"/>
    </xf>
    <xf numFmtId="0" fontId="7" fillId="0" borderId="13" xfId="0" applyFont="1" applyBorder="1" applyAlignment="1">
      <alignment horizontal="left"/>
    </xf>
    <xf numFmtId="0" fontId="30" fillId="6" borderId="0" xfId="0" applyFont="1" applyFill="1"/>
    <xf numFmtId="0" fontId="27" fillId="5" borderId="11" xfId="0" applyFont="1" applyFill="1" applyBorder="1" applyAlignment="1" applyProtection="1">
      <alignment horizontal="left" wrapText="1"/>
      <protection locked="0"/>
    </xf>
    <xf numFmtId="0" fontId="27" fillId="5" borderId="4" xfId="0" applyFont="1" applyFill="1" applyBorder="1" applyAlignment="1" applyProtection="1">
      <alignment horizontal="left" wrapText="1"/>
      <protection locked="0"/>
    </xf>
    <xf numFmtId="0" fontId="27" fillId="5" borderId="5" xfId="0" applyFont="1" applyFill="1" applyBorder="1" applyAlignment="1" applyProtection="1">
      <alignment horizontal="left" wrapText="1"/>
      <protection locked="0"/>
    </xf>
    <xf numFmtId="0" fontId="7" fillId="0" borderId="13"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15" fillId="3" borderId="8" xfId="0" applyFont="1" applyFill="1" applyBorder="1" applyAlignment="1">
      <alignment horizontal="center"/>
    </xf>
    <xf numFmtId="0" fontId="15" fillId="3" borderId="0" xfId="0" applyFont="1" applyFill="1" applyBorder="1" applyAlignment="1">
      <alignment horizontal="center"/>
    </xf>
    <xf numFmtId="0" fontId="17" fillId="3" borderId="11" xfId="0" applyFont="1" applyFill="1" applyBorder="1" applyAlignment="1">
      <alignment horizontal="center" vertical="center"/>
    </xf>
    <xf numFmtId="0" fontId="17" fillId="3" borderId="5" xfId="0" applyFont="1" applyFill="1" applyBorder="1" applyAlignment="1">
      <alignment horizontal="center" vertical="center"/>
    </xf>
    <xf numFmtId="164" fontId="17" fillId="3" borderId="11" xfId="0" applyNumberFormat="1" applyFont="1" applyFill="1" applyBorder="1" applyAlignment="1">
      <alignment horizontal="center" vertical="center"/>
    </xf>
    <xf numFmtId="164" fontId="17" fillId="3" borderId="4" xfId="0" applyNumberFormat="1" applyFont="1" applyFill="1" applyBorder="1" applyAlignment="1">
      <alignment horizontal="center" vertical="center"/>
    </xf>
    <xf numFmtId="164" fontId="17" fillId="3" borderId="5" xfId="0" applyNumberFormat="1" applyFont="1" applyFill="1" applyBorder="1" applyAlignment="1">
      <alignment horizontal="center" vertical="center"/>
    </xf>
    <xf numFmtId="1" fontId="17" fillId="3" borderId="10" xfId="0" applyNumberFormat="1" applyFont="1" applyFill="1" applyBorder="1" applyAlignment="1">
      <alignment horizontal="center" vertical="center"/>
    </xf>
    <xf numFmtId="1" fontId="17" fillId="3" borderId="3" xfId="0" applyNumberFormat="1" applyFont="1" applyFill="1" applyBorder="1" applyAlignment="1">
      <alignment horizontal="center" vertical="center"/>
    </xf>
    <xf numFmtId="1" fontId="17" fillId="3" borderId="2" xfId="0" applyNumberFormat="1" applyFont="1" applyFill="1" applyBorder="1" applyAlignment="1">
      <alignment horizontal="center" vertical="center"/>
    </xf>
    <xf numFmtId="0" fontId="7" fillId="0" borderId="0" xfId="0" applyFont="1" applyBorder="1" applyAlignment="1">
      <alignment horizontal="left"/>
    </xf>
    <xf numFmtId="0" fontId="5" fillId="0" borderId="0" xfId="0" applyFont="1" applyBorder="1" applyAlignment="1">
      <alignment horizontal="left"/>
    </xf>
    <xf numFmtId="0" fontId="9" fillId="0" borderId="0" xfId="0" applyFont="1" applyBorder="1" applyAlignment="1">
      <alignment horizontal="center"/>
    </xf>
    <xf numFmtId="166" fontId="7" fillId="0" borderId="0" xfId="0" applyNumberFormat="1" applyFont="1" applyBorder="1" applyAlignment="1">
      <alignment horizontal="left"/>
    </xf>
    <xf numFmtId="0" fontId="27" fillId="5" borderId="13" xfId="0" applyFont="1" applyFill="1" applyBorder="1" applyAlignment="1" applyProtection="1">
      <alignment horizontal="left" wrapText="1"/>
      <protection locked="0"/>
    </xf>
    <xf numFmtId="0" fontId="27" fillId="0" borderId="14" xfId="0" applyFont="1" applyFill="1" applyBorder="1" applyAlignment="1">
      <alignment vertical="center" wrapText="1"/>
    </xf>
    <xf numFmtId="0" fontId="27" fillId="0" borderId="15" xfId="0" applyFont="1" applyFill="1" applyBorder="1" applyAlignment="1">
      <alignment vertical="center" wrapText="1"/>
    </xf>
    <xf numFmtId="0" fontId="27" fillId="0" borderId="9" xfId="0" applyFont="1" applyFill="1" applyBorder="1" applyAlignment="1">
      <alignment vertical="center" wrapText="1"/>
    </xf>
    <xf numFmtId="0" fontId="27" fillId="0" borderId="15" xfId="0" applyFont="1" applyFill="1" applyBorder="1" applyAlignment="1">
      <alignment horizontal="left" vertical="center" wrapText="1"/>
    </xf>
    <xf numFmtId="0" fontId="15" fillId="0" borderId="15" xfId="0" applyFont="1" applyFill="1" applyBorder="1" applyAlignment="1">
      <alignment horizontal="center"/>
    </xf>
    <xf numFmtId="0" fontId="15" fillId="0" borderId="0" xfId="0" applyFont="1" applyFill="1" applyBorder="1" applyAlignment="1">
      <alignment horizontal="center"/>
    </xf>
    <xf numFmtId="0" fontId="31" fillId="0" borderId="11" xfId="0" applyFont="1" applyBorder="1" applyAlignment="1">
      <alignment horizontal="left"/>
    </xf>
    <xf numFmtId="0" fontId="31" fillId="0" borderId="5" xfId="0" applyFont="1" applyBorder="1" applyAlignment="1">
      <alignment horizontal="left"/>
    </xf>
    <xf numFmtId="0" fontId="7" fillId="0" borderId="0" xfId="0" applyFont="1" applyAlignment="1">
      <alignment horizontal="center"/>
    </xf>
    <xf numFmtId="0" fontId="19" fillId="0" borderId="0" xfId="0" applyFont="1" applyBorder="1" applyAlignment="1">
      <alignment horizontal="left"/>
    </xf>
    <xf numFmtId="0" fontId="27" fillId="0" borderId="11" xfId="0" applyFont="1" applyBorder="1" applyAlignment="1">
      <alignment horizontal="left" wrapText="1"/>
    </xf>
    <xf numFmtId="0" fontId="27" fillId="0" borderId="4" xfId="0" applyFont="1" applyBorder="1" applyAlignment="1">
      <alignment horizontal="left" wrapText="1"/>
    </xf>
    <xf numFmtId="0" fontId="27" fillId="0" borderId="5" xfId="0" applyFont="1" applyBorder="1" applyAlignment="1">
      <alignment horizontal="left" wrapText="1"/>
    </xf>
    <xf numFmtId="1" fontId="17" fillId="3" borderId="8" xfId="0" applyNumberFormat="1" applyFont="1" applyFill="1" applyBorder="1" applyAlignment="1">
      <alignment horizontal="center" vertical="center"/>
    </xf>
    <xf numFmtId="1" fontId="17" fillId="3" borderId="0" xfId="0" applyNumberFormat="1" applyFont="1" applyFill="1" applyBorder="1" applyAlignment="1">
      <alignment horizontal="center" vertical="center"/>
    </xf>
    <xf numFmtId="0" fontId="28" fillId="3" borderId="13" xfId="0" applyFont="1" applyFill="1" applyBorder="1" applyAlignment="1">
      <alignment horizontal="left"/>
    </xf>
    <xf numFmtId="0" fontId="25" fillId="0" borderId="0" xfId="0" applyFont="1"/>
    <xf numFmtId="0" fontId="28" fillId="3" borderId="13" xfId="0" applyFont="1" applyFill="1" applyBorder="1" applyAlignment="1">
      <alignment horizontal="left" wrapText="1"/>
    </xf>
    <xf numFmtId="0" fontId="29" fillId="3" borderId="13" xfId="0" applyFont="1" applyFill="1" applyBorder="1" applyAlignment="1">
      <alignment vertical="center" wrapText="1"/>
    </xf>
    <xf numFmtId="0" fontId="28" fillId="3" borderId="11" xfId="0" applyFont="1" applyFill="1" applyBorder="1" applyAlignment="1">
      <alignment horizontal="left" wrapText="1"/>
    </xf>
    <xf numFmtId="0" fontId="28" fillId="3" borderId="4" xfId="0" applyFont="1" applyFill="1" applyBorder="1" applyAlignment="1">
      <alignment horizontal="left" wrapText="1"/>
    </xf>
    <xf numFmtId="0" fontId="28" fillId="3" borderId="5" xfId="0" applyFont="1" applyFill="1" applyBorder="1" applyAlignment="1">
      <alignment horizontal="left" wrapText="1"/>
    </xf>
    <xf numFmtId="0" fontId="27" fillId="0" borderId="13" xfId="0" applyFont="1" applyBorder="1" applyAlignment="1">
      <alignment horizontal="left"/>
    </xf>
    <xf numFmtId="0" fontId="29" fillId="3" borderId="8" xfId="0" applyFont="1" applyFill="1" applyBorder="1" applyAlignment="1">
      <alignment vertical="center" wrapText="1"/>
    </xf>
    <xf numFmtId="0" fontId="29" fillId="3" borderId="0" xfId="0" applyFont="1" applyFill="1" applyBorder="1" applyAlignment="1">
      <alignment vertical="center" wrapText="1"/>
    </xf>
    <xf numFmtId="0" fontId="31" fillId="0" borderId="8" xfId="0" applyFont="1" applyBorder="1"/>
    <xf numFmtId="0" fontId="31" fillId="0" borderId="0" xfId="0" applyFont="1" applyBorder="1"/>
    <xf numFmtId="0" fontId="32" fillId="3" borderId="10" xfId="0" applyFont="1" applyFill="1" applyBorder="1" applyAlignment="1">
      <alignment wrapText="1"/>
    </xf>
    <xf numFmtId="0" fontId="32" fillId="3" borderId="3" xfId="0" applyFont="1" applyFill="1" applyBorder="1" applyAlignment="1">
      <alignment wrapText="1"/>
    </xf>
    <xf numFmtId="0" fontId="31" fillId="5" borderId="13" xfId="0" applyFont="1" applyFill="1" applyBorder="1" applyAlignment="1" applyProtection="1">
      <alignment wrapText="1"/>
      <protection locked="0"/>
    </xf>
    <xf numFmtId="0" fontId="31" fillId="5" borderId="11" xfId="0" applyFont="1" applyFill="1" applyBorder="1" applyAlignment="1" applyProtection="1">
      <alignment wrapText="1"/>
      <protection locked="0"/>
    </xf>
    <xf numFmtId="0" fontId="31" fillId="5" borderId="4" xfId="0" applyFont="1" applyFill="1" applyBorder="1" applyAlignment="1" applyProtection="1">
      <alignment wrapText="1"/>
      <protection locked="0"/>
    </xf>
    <xf numFmtId="0" fontId="31" fillId="5" borderId="5" xfId="0" applyFont="1" applyFill="1" applyBorder="1" applyAlignment="1" applyProtection="1">
      <alignment wrapText="1"/>
      <protection locked="0"/>
    </xf>
    <xf numFmtId="0" fontId="28" fillId="3" borderId="0" xfId="0" applyFont="1" applyFill="1" applyAlignment="1">
      <alignment horizontal="left"/>
    </xf>
    <xf numFmtId="0" fontId="28" fillId="3" borderId="1" xfId="0" applyFont="1" applyFill="1" applyBorder="1" applyAlignment="1">
      <alignment horizontal="left"/>
    </xf>
    <xf numFmtId="0" fontId="31" fillId="0" borderId="13" xfId="0" applyFont="1" applyBorder="1" applyAlignment="1">
      <alignment horizontal="left"/>
    </xf>
    <xf numFmtId="0" fontId="31" fillId="0" borderId="13" xfId="0" applyFont="1" applyBorder="1"/>
    <xf numFmtId="0" fontId="19" fillId="0" borderId="3" xfId="0" applyFont="1" applyFill="1" applyBorder="1" applyAlignment="1">
      <alignment horizontal="left" vertical="center" wrapText="1"/>
    </xf>
    <xf numFmtId="0" fontId="34" fillId="0" borderId="0" xfId="0" applyFont="1" applyBorder="1" applyAlignment="1" applyProtection="1">
      <alignment horizontal="center" vertical="center" wrapText="1"/>
      <protection locked="0"/>
    </xf>
    <xf numFmtId="0" fontId="10" fillId="0" borderId="0" xfId="0" applyFont="1" applyBorder="1" applyAlignment="1" applyProtection="1">
      <alignment horizontal="center"/>
      <protection locked="0"/>
    </xf>
    <xf numFmtId="0" fontId="26" fillId="0" borderId="0" xfId="0" applyFont="1" applyBorder="1" applyAlignment="1">
      <alignment wrapText="1"/>
    </xf>
    <xf numFmtId="0" fontId="27" fillId="0" borderId="0" xfId="0" applyFont="1" applyAlignment="1">
      <alignment horizontal="left" wrapText="1"/>
    </xf>
    <xf numFmtId="0" fontId="25" fillId="0" borderId="0" xfId="0" applyFont="1" applyAlignment="1">
      <alignment horizontal="left"/>
    </xf>
    <xf numFmtId="0" fontId="27" fillId="0" borderId="13" xfId="0" applyFont="1" applyBorder="1" applyAlignment="1"/>
    <xf numFmtId="0" fontId="27" fillId="6" borderId="0" xfId="0" applyFont="1" applyFill="1" applyBorder="1" applyAlignment="1">
      <alignment horizontal="center" vertical="center" wrapText="1"/>
    </xf>
    <xf numFmtId="0" fontId="30" fillId="6" borderId="15" xfId="0" applyFont="1" applyFill="1" applyBorder="1" applyAlignment="1"/>
    <xf numFmtId="0" fontId="7" fillId="6" borderId="0" xfId="0" applyFont="1" applyFill="1" applyBorder="1" applyAlignment="1">
      <alignment horizontal="center" vertical="center" wrapText="1"/>
    </xf>
    <xf numFmtId="0" fontId="30" fillId="6" borderId="0" xfId="0" applyFont="1" applyFill="1" applyBorder="1"/>
    <xf numFmtId="0" fontId="32" fillId="3" borderId="8" xfId="0" applyFont="1" applyFill="1" applyBorder="1" applyAlignment="1">
      <alignment horizontal="left" wrapText="1"/>
    </xf>
    <xf numFmtId="0" fontId="32" fillId="3" borderId="0" xfId="0" applyFont="1" applyFill="1" applyBorder="1" applyAlignment="1">
      <alignment horizontal="left" wrapText="1"/>
    </xf>
    <xf numFmtId="0" fontId="25" fillId="0" borderId="0" xfId="0" applyFont="1" applyBorder="1" applyAlignment="1"/>
    <xf numFmtId="0" fontId="30" fillId="0" borderId="0" xfId="0" applyFont="1" applyAlignment="1"/>
    <xf numFmtId="0" fontId="31" fillId="0" borderId="0" xfId="0" applyFont="1" applyAlignment="1">
      <alignment wrapText="1"/>
    </xf>
    <xf numFmtId="0" fontId="31" fillId="0" borderId="0" xfId="0" applyFont="1" applyAlignment="1"/>
    <xf numFmtId="0" fontId="28" fillId="3" borderId="13" xfId="0" applyFont="1" applyFill="1" applyBorder="1" applyAlignment="1">
      <alignment horizontal="center" vertical="center"/>
    </xf>
    <xf numFmtId="0" fontId="27" fillId="0" borderId="14" xfId="0" applyFont="1" applyBorder="1" applyAlignment="1">
      <alignment horizontal="left" wrapText="1"/>
    </xf>
    <xf numFmtId="0" fontId="27" fillId="0" borderId="15" xfId="0" applyFont="1" applyBorder="1" applyAlignment="1">
      <alignment horizontal="left" wrapText="1"/>
    </xf>
    <xf numFmtId="0" fontId="27" fillId="0" borderId="9" xfId="0" applyFont="1" applyBorder="1" applyAlignment="1">
      <alignment horizontal="left" wrapText="1"/>
    </xf>
    <xf numFmtId="0" fontId="28" fillId="3" borderId="8" xfId="0" applyFont="1" applyFill="1" applyBorder="1" applyAlignment="1">
      <alignment vertical="center" wrapText="1"/>
    </xf>
    <xf numFmtId="0" fontId="28" fillId="3" borderId="0" xfId="0" applyFont="1" applyFill="1" applyBorder="1" applyAlignment="1">
      <alignment vertical="center" wrapText="1"/>
    </xf>
    <xf numFmtId="0" fontId="25" fillId="6" borderId="0" xfId="0" applyFont="1" applyFill="1" applyBorder="1"/>
    <xf numFmtId="0" fontId="25" fillId="0" borderId="0" xfId="0" applyFont="1" applyBorder="1" applyAlignment="1">
      <alignment horizontal="left"/>
    </xf>
    <xf numFmtId="0" fontId="20" fillId="0" borderId="0" xfId="0" applyFont="1" applyBorder="1" applyAlignment="1"/>
    <xf numFmtId="0" fontId="7" fillId="0" borderId="0" xfId="0" applyFont="1" applyBorder="1" applyAlignment="1" applyProtection="1">
      <alignment horizontal="center"/>
      <protection locked="0"/>
    </xf>
    <xf numFmtId="0" fontId="5" fillId="0" borderId="15" xfId="0" applyFont="1" applyFill="1" applyBorder="1" applyAlignment="1">
      <alignment vertical="center" wrapText="1"/>
    </xf>
    <xf numFmtId="0" fontId="19" fillId="0" borderId="0" xfId="0" applyFont="1" applyBorder="1" applyAlignment="1"/>
    <xf numFmtId="0" fontId="7" fillId="0" borderId="0" xfId="0" applyFont="1" applyFill="1" applyBorder="1" applyAlignment="1">
      <alignment horizontal="center" vertical="center" wrapText="1"/>
    </xf>
    <xf numFmtId="0" fontId="7" fillId="0" borderId="0" xfId="0" applyFont="1" applyFill="1" applyBorder="1" applyAlignment="1" applyProtection="1">
      <alignment horizontal="center" vertical="center" wrapText="1"/>
      <protection locked="0"/>
    </xf>
    <xf numFmtId="0" fontId="1" fillId="0" borderId="0" xfId="0" applyFont="1" applyFill="1" applyBorder="1" applyAlignment="1">
      <alignment horizontal="left" wrapText="1"/>
    </xf>
    <xf numFmtId="0" fontId="5" fillId="0" borderId="0" xfId="0" applyFont="1" applyFill="1" applyBorder="1" applyAlignment="1">
      <alignment horizontal="left" vertical="center" wrapText="1"/>
    </xf>
    <xf numFmtId="0" fontId="19" fillId="0" borderId="0" xfId="0" applyFont="1" applyFill="1" applyBorder="1" applyAlignment="1">
      <alignment horizontal="left" vertical="center" wrapText="1"/>
    </xf>
  </cellXfs>
  <cellStyles count="2">
    <cellStyle name="Hyperlink" xfId="1" builtinId="8"/>
    <cellStyle name="Normal" xfId="0" builtinId="0"/>
  </cellStyles>
  <dxfs count="13">
    <dxf>
      <border>
        <left style="thin">
          <color auto="1"/>
        </left>
        <right style="thin">
          <color auto="1"/>
        </right>
        <top style="thin">
          <color auto="1"/>
        </top>
        <bottom style="thin">
          <color auto="1"/>
        </bottom>
        <vertical/>
        <horizontal/>
      </border>
    </dxf>
    <dxf>
      <fill>
        <patternFill>
          <bgColor theme="0"/>
        </patternFill>
      </fill>
      <border>
        <top style="thin">
          <color auto="1"/>
        </top>
        <vertical/>
        <horizontal/>
      </border>
    </dxf>
    <dxf>
      <border>
        <top style="thin">
          <color auto="1"/>
        </top>
        <vertical/>
        <horizontal/>
      </border>
    </dxf>
    <dxf>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patternFill>
      </fill>
      <border>
        <left/>
        <right/>
        <top style="thin">
          <color auto="1"/>
        </top>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right/>
        <top/>
        <bottom/>
        <vertical/>
        <horizontal/>
      </border>
    </dxf>
    <dxf>
      <fill>
        <patternFill>
          <bgColor theme="0"/>
        </patternFill>
      </fill>
    </dxf>
    <dxf>
      <font>
        <color theme="2"/>
      </font>
    </dxf>
    <dxf>
      <border>
        <top style="thin">
          <color auto="1"/>
        </top>
      </border>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92094348369903E-2"/>
          <c:y val="4.4842170061567273E-2"/>
          <c:w val="0.8813890252084583"/>
          <c:h val="0.95137859514204826"/>
        </c:manualLayout>
      </c:layout>
      <c:scatterChart>
        <c:scatterStyle val="lineMarker"/>
        <c:varyColors val="0"/>
        <c:ser>
          <c:idx val="1"/>
          <c:order val="0"/>
          <c:tx>
            <c:v>Test 1</c:v>
          </c:tx>
          <c:spPr>
            <a:ln w="63500" cap="rnd">
              <a:solidFill>
                <a:schemeClr val="accent2"/>
              </a:solidFill>
              <a:round/>
            </a:ln>
            <a:effectLst/>
          </c:spPr>
          <c:marker>
            <c:symbol val="none"/>
          </c:marker>
          <c:dPt>
            <c:idx val="0"/>
            <c:marker>
              <c:symbol val="none"/>
            </c:marker>
            <c:bubble3D val="0"/>
            <c:extLst>
              <c:ext xmlns:c16="http://schemas.microsoft.com/office/drawing/2014/chart" uri="{C3380CC4-5D6E-409C-BE32-E72D297353CC}">
                <c16:uniqueId val="{00000003-38D5-42CA-AE08-850367BF9D8E}"/>
              </c:ext>
            </c:extLst>
          </c:dPt>
          <c:dPt>
            <c:idx val="33"/>
            <c:marker>
              <c:symbol val="none"/>
            </c:marker>
            <c:bubble3D val="0"/>
            <c:spPr>
              <a:ln w="63500" cap="rnd">
                <a:solidFill>
                  <a:schemeClr val="accent2"/>
                </a:solidFill>
                <a:round/>
              </a:ln>
              <a:effectLst/>
            </c:spPr>
            <c:extLst>
              <c:ext xmlns:c16="http://schemas.microsoft.com/office/drawing/2014/chart" uri="{C3380CC4-5D6E-409C-BE32-E72D297353CC}">
                <c16:uniqueId val="{00000002-82AB-4593-91CB-3CC1F68BC023}"/>
              </c:ext>
            </c:extLst>
          </c:dPt>
          <c:xVal>
            <c:numRef>
              <c:f>'Field Data Entry'!$C$129:$C$169</c:f>
              <c:numCache>
                <c:formatCode>0</c:formatCode>
                <c:ptCount val="41"/>
              </c:numCache>
            </c:numRef>
          </c:xVal>
          <c:yVal>
            <c:numRef>
              <c:f>'Field Data Entry'!$B$129:$B$169</c:f>
              <c:numCache>
                <c:formatCode>0.0</c:formatCode>
                <c:ptCount val="4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pt idx="11">
                  <c:v>1.0999999999999999</c:v>
                </c:pt>
                <c:pt idx="12">
                  <c:v>1.2</c:v>
                </c:pt>
                <c:pt idx="13">
                  <c:v>1.3</c:v>
                </c:pt>
                <c:pt idx="14">
                  <c:v>1.4000000000000001</c:v>
                </c:pt>
                <c:pt idx="15">
                  <c:v>1.5000000000000002</c:v>
                </c:pt>
                <c:pt idx="16">
                  <c:v>1.6000000000000003</c:v>
                </c:pt>
                <c:pt idx="17">
                  <c:v>1.7000000000000004</c:v>
                </c:pt>
                <c:pt idx="18">
                  <c:v>1.8000000000000005</c:v>
                </c:pt>
                <c:pt idx="19">
                  <c:v>1.9000000000000006</c:v>
                </c:pt>
                <c:pt idx="20">
                  <c:v>2.0000000000000004</c:v>
                </c:pt>
                <c:pt idx="21">
                  <c:v>2.1000000000000005</c:v>
                </c:pt>
                <c:pt idx="22">
                  <c:v>2.2000000000000006</c:v>
                </c:pt>
                <c:pt idx="23">
                  <c:v>2.3000000000000007</c:v>
                </c:pt>
                <c:pt idx="24">
                  <c:v>2.4000000000000008</c:v>
                </c:pt>
                <c:pt idx="25">
                  <c:v>2.5000000000000009</c:v>
                </c:pt>
                <c:pt idx="26">
                  <c:v>2.600000000000001</c:v>
                </c:pt>
                <c:pt idx="27">
                  <c:v>2.7000000000000011</c:v>
                </c:pt>
                <c:pt idx="28">
                  <c:v>2.8000000000000012</c:v>
                </c:pt>
                <c:pt idx="29">
                  <c:v>2.9000000000000012</c:v>
                </c:pt>
                <c:pt idx="30">
                  <c:v>3.0000000000000013</c:v>
                </c:pt>
                <c:pt idx="31">
                  <c:v>3.1000000000000014</c:v>
                </c:pt>
                <c:pt idx="32">
                  <c:v>3.2000000000000015</c:v>
                </c:pt>
                <c:pt idx="33">
                  <c:v>3.3000000000000016</c:v>
                </c:pt>
                <c:pt idx="34">
                  <c:v>3.4000000000000017</c:v>
                </c:pt>
                <c:pt idx="35">
                  <c:v>3.5000000000000018</c:v>
                </c:pt>
                <c:pt idx="36">
                  <c:v>3.6000000000000019</c:v>
                </c:pt>
                <c:pt idx="37">
                  <c:v>3.700000000000002</c:v>
                </c:pt>
                <c:pt idx="38">
                  <c:v>3.800000000000002</c:v>
                </c:pt>
                <c:pt idx="39">
                  <c:v>3.9000000000000021</c:v>
                </c:pt>
                <c:pt idx="40">
                  <c:v>4.0000000000000018</c:v>
                </c:pt>
              </c:numCache>
            </c:numRef>
          </c:yVal>
          <c:smooth val="0"/>
          <c:extLst>
            <c:ext xmlns:c16="http://schemas.microsoft.com/office/drawing/2014/chart" uri="{C3380CC4-5D6E-409C-BE32-E72D297353CC}">
              <c16:uniqueId val="{00000004-38D5-42CA-AE08-850367BF9D8E}"/>
            </c:ext>
          </c:extLst>
        </c:ser>
        <c:ser>
          <c:idx val="0"/>
          <c:order val="1"/>
          <c:tx>
            <c:v>Test 2</c:v>
          </c:tx>
          <c:spPr>
            <a:ln w="63500" cap="rnd">
              <a:solidFill>
                <a:schemeClr val="accent1"/>
              </a:solidFill>
              <a:prstDash val="solid"/>
              <a:round/>
            </a:ln>
            <a:effectLst/>
          </c:spPr>
          <c:marker>
            <c:symbol val="none"/>
          </c:marker>
          <c:xVal>
            <c:numRef>
              <c:f>'Field Data Entry'!$D$129:$D$169</c:f>
              <c:numCache>
                <c:formatCode>General</c:formatCode>
                <c:ptCount val="41"/>
              </c:numCache>
            </c:numRef>
          </c:xVal>
          <c:yVal>
            <c:numRef>
              <c:f>'Field Data Entry'!$B$129:$B$169</c:f>
              <c:numCache>
                <c:formatCode>0.0</c:formatCode>
                <c:ptCount val="4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pt idx="11">
                  <c:v>1.0999999999999999</c:v>
                </c:pt>
                <c:pt idx="12">
                  <c:v>1.2</c:v>
                </c:pt>
                <c:pt idx="13">
                  <c:v>1.3</c:v>
                </c:pt>
                <c:pt idx="14">
                  <c:v>1.4000000000000001</c:v>
                </c:pt>
                <c:pt idx="15">
                  <c:v>1.5000000000000002</c:v>
                </c:pt>
                <c:pt idx="16">
                  <c:v>1.6000000000000003</c:v>
                </c:pt>
                <c:pt idx="17">
                  <c:v>1.7000000000000004</c:v>
                </c:pt>
                <c:pt idx="18">
                  <c:v>1.8000000000000005</c:v>
                </c:pt>
                <c:pt idx="19">
                  <c:v>1.9000000000000006</c:v>
                </c:pt>
                <c:pt idx="20">
                  <c:v>2.0000000000000004</c:v>
                </c:pt>
                <c:pt idx="21">
                  <c:v>2.1000000000000005</c:v>
                </c:pt>
                <c:pt idx="22">
                  <c:v>2.2000000000000006</c:v>
                </c:pt>
                <c:pt idx="23">
                  <c:v>2.3000000000000007</c:v>
                </c:pt>
                <c:pt idx="24">
                  <c:v>2.4000000000000008</c:v>
                </c:pt>
                <c:pt idx="25">
                  <c:v>2.5000000000000009</c:v>
                </c:pt>
                <c:pt idx="26">
                  <c:v>2.600000000000001</c:v>
                </c:pt>
                <c:pt idx="27">
                  <c:v>2.7000000000000011</c:v>
                </c:pt>
                <c:pt idx="28">
                  <c:v>2.8000000000000012</c:v>
                </c:pt>
                <c:pt idx="29">
                  <c:v>2.9000000000000012</c:v>
                </c:pt>
                <c:pt idx="30">
                  <c:v>3.0000000000000013</c:v>
                </c:pt>
                <c:pt idx="31">
                  <c:v>3.1000000000000014</c:v>
                </c:pt>
                <c:pt idx="32">
                  <c:v>3.2000000000000015</c:v>
                </c:pt>
                <c:pt idx="33">
                  <c:v>3.3000000000000016</c:v>
                </c:pt>
                <c:pt idx="34">
                  <c:v>3.4000000000000017</c:v>
                </c:pt>
                <c:pt idx="35">
                  <c:v>3.5000000000000018</c:v>
                </c:pt>
                <c:pt idx="36">
                  <c:v>3.6000000000000019</c:v>
                </c:pt>
                <c:pt idx="37">
                  <c:v>3.700000000000002</c:v>
                </c:pt>
                <c:pt idx="38">
                  <c:v>3.800000000000002</c:v>
                </c:pt>
                <c:pt idx="39">
                  <c:v>3.9000000000000021</c:v>
                </c:pt>
                <c:pt idx="40">
                  <c:v>4.0000000000000018</c:v>
                </c:pt>
              </c:numCache>
            </c:numRef>
          </c:yVal>
          <c:smooth val="0"/>
          <c:extLst>
            <c:ext xmlns:c16="http://schemas.microsoft.com/office/drawing/2014/chart" uri="{C3380CC4-5D6E-409C-BE32-E72D297353CC}">
              <c16:uniqueId val="{00000005-38D5-42CA-AE08-850367BF9D8E}"/>
            </c:ext>
          </c:extLst>
        </c:ser>
        <c:ser>
          <c:idx val="3"/>
          <c:order val="2"/>
          <c:tx>
            <c:v>Test 3</c:v>
          </c:tx>
          <c:spPr>
            <a:ln w="63500" cap="rnd">
              <a:solidFill>
                <a:schemeClr val="accent4"/>
              </a:solidFill>
              <a:prstDash val="solid"/>
              <a:round/>
            </a:ln>
            <a:effectLst/>
          </c:spPr>
          <c:marker>
            <c:symbol val="none"/>
          </c:marker>
          <c:xVal>
            <c:numRef>
              <c:f>'Field Data Entry'!$D$129:$D$169</c:f>
              <c:numCache>
                <c:formatCode>General</c:formatCode>
                <c:ptCount val="41"/>
              </c:numCache>
            </c:numRef>
          </c:xVal>
          <c:yVal>
            <c:numRef>
              <c:f>'Field Data Entry'!$B$129:$B$169</c:f>
              <c:numCache>
                <c:formatCode>0.0</c:formatCode>
                <c:ptCount val="4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pt idx="11">
                  <c:v>1.0999999999999999</c:v>
                </c:pt>
                <c:pt idx="12">
                  <c:v>1.2</c:v>
                </c:pt>
                <c:pt idx="13">
                  <c:v>1.3</c:v>
                </c:pt>
                <c:pt idx="14">
                  <c:v>1.4000000000000001</c:v>
                </c:pt>
                <c:pt idx="15">
                  <c:v>1.5000000000000002</c:v>
                </c:pt>
                <c:pt idx="16">
                  <c:v>1.6000000000000003</c:v>
                </c:pt>
                <c:pt idx="17">
                  <c:v>1.7000000000000004</c:v>
                </c:pt>
                <c:pt idx="18">
                  <c:v>1.8000000000000005</c:v>
                </c:pt>
                <c:pt idx="19">
                  <c:v>1.9000000000000006</c:v>
                </c:pt>
                <c:pt idx="20">
                  <c:v>2.0000000000000004</c:v>
                </c:pt>
                <c:pt idx="21">
                  <c:v>2.1000000000000005</c:v>
                </c:pt>
                <c:pt idx="22">
                  <c:v>2.2000000000000006</c:v>
                </c:pt>
                <c:pt idx="23">
                  <c:v>2.3000000000000007</c:v>
                </c:pt>
                <c:pt idx="24">
                  <c:v>2.4000000000000008</c:v>
                </c:pt>
                <c:pt idx="25">
                  <c:v>2.5000000000000009</c:v>
                </c:pt>
                <c:pt idx="26">
                  <c:v>2.600000000000001</c:v>
                </c:pt>
                <c:pt idx="27">
                  <c:v>2.7000000000000011</c:v>
                </c:pt>
                <c:pt idx="28">
                  <c:v>2.8000000000000012</c:v>
                </c:pt>
                <c:pt idx="29">
                  <c:v>2.9000000000000012</c:v>
                </c:pt>
                <c:pt idx="30">
                  <c:v>3.0000000000000013</c:v>
                </c:pt>
                <c:pt idx="31">
                  <c:v>3.1000000000000014</c:v>
                </c:pt>
                <c:pt idx="32">
                  <c:v>3.2000000000000015</c:v>
                </c:pt>
                <c:pt idx="33">
                  <c:v>3.3000000000000016</c:v>
                </c:pt>
                <c:pt idx="34">
                  <c:v>3.4000000000000017</c:v>
                </c:pt>
                <c:pt idx="35">
                  <c:v>3.5000000000000018</c:v>
                </c:pt>
                <c:pt idx="36">
                  <c:v>3.6000000000000019</c:v>
                </c:pt>
                <c:pt idx="37">
                  <c:v>3.700000000000002</c:v>
                </c:pt>
                <c:pt idx="38">
                  <c:v>3.800000000000002</c:v>
                </c:pt>
                <c:pt idx="39">
                  <c:v>3.9000000000000021</c:v>
                </c:pt>
                <c:pt idx="40">
                  <c:v>4.0000000000000018</c:v>
                </c:pt>
              </c:numCache>
            </c:numRef>
          </c:yVal>
          <c:smooth val="0"/>
          <c:extLst>
            <c:ext xmlns:c16="http://schemas.microsoft.com/office/drawing/2014/chart" uri="{C3380CC4-5D6E-409C-BE32-E72D297353CC}">
              <c16:uniqueId val="{00000006-38D5-42CA-AE08-850367BF9D8E}"/>
            </c:ext>
          </c:extLst>
        </c:ser>
        <c:ser>
          <c:idx val="4"/>
          <c:order val="3"/>
          <c:tx>
            <c:v>Test 4</c:v>
          </c:tx>
          <c:spPr>
            <a:ln w="63500" cap="rnd">
              <a:solidFill>
                <a:schemeClr val="accent5"/>
              </a:solidFill>
              <a:prstDash val="solid"/>
              <a:round/>
            </a:ln>
            <a:effectLst/>
          </c:spPr>
          <c:marker>
            <c:symbol val="none"/>
          </c:marker>
          <c:xVal>
            <c:numRef>
              <c:f>'Field Data Entry'!$E$129:$E$169</c:f>
              <c:numCache>
                <c:formatCode>General</c:formatCode>
                <c:ptCount val="41"/>
              </c:numCache>
            </c:numRef>
          </c:xVal>
          <c:yVal>
            <c:numRef>
              <c:f>'Field Data Entry'!$B$129:$B$169</c:f>
              <c:numCache>
                <c:formatCode>0.0</c:formatCode>
                <c:ptCount val="4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pt idx="11">
                  <c:v>1.0999999999999999</c:v>
                </c:pt>
                <c:pt idx="12">
                  <c:v>1.2</c:v>
                </c:pt>
                <c:pt idx="13">
                  <c:v>1.3</c:v>
                </c:pt>
                <c:pt idx="14">
                  <c:v>1.4000000000000001</c:v>
                </c:pt>
                <c:pt idx="15">
                  <c:v>1.5000000000000002</c:v>
                </c:pt>
                <c:pt idx="16">
                  <c:v>1.6000000000000003</c:v>
                </c:pt>
                <c:pt idx="17">
                  <c:v>1.7000000000000004</c:v>
                </c:pt>
                <c:pt idx="18">
                  <c:v>1.8000000000000005</c:v>
                </c:pt>
                <c:pt idx="19">
                  <c:v>1.9000000000000006</c:v>
                </c:pt>
                <c:pt idx="20">
                  <c:v>2.0000000000000004</c:v>
                </c:pt>
                <c:pt idx="21">
                  <c:v>2.1000000000000005</c:v>
                </c:pt>
                <c:pt idx="22">
                  <c:v>2.2000000000000006</c:v>
                </c:pt>
                <c:pt idx="23">
                  <c:v>2.3000000000000007</c:v>
                </c:pt>
                <c:pt idx="24">
                  <c:v>2.4000000000000008</c:v>
                </c:pt>
                <c:pt idx="25">
                  <c:v>2.5000000000000009</c:v>
                </c:pt>
                <c:pt idx="26">
                  <c:v>2.600000000000001</c:v>
                </c:pt>
                <c:pt idx="27">
                  <c:v>2.7000000000000011</c:v>
                </c:pt>
                <c:pt idx="28">
                  <c:v>2.8000000000000012</c:v>
                </c:pt>
                <c:pt idx="29">
                  <c:v>2.9000000000000012</c:v>
                </c:pt>
                <c:pt idx="30">
                  <c:v>3.0000000000000013</c:v>
                </c:pt>
                <c:pt idx="31">
                  <c:v>3.1000000000000014</c:v>
                </c:pt>
                <c:pt idx="32">
                  <c:v>3.2000000000000015</c:v>
                </c:pt>
                <c:pt idx="33">
                  <c:v>3.3000000000000016</c:v>
                </c:pt>
                <c:pt idx="34">
                  <c:v>3.4000000000000017</c:v>
                </c:pt>
                <c:pt idx="35">
                  <c:v>3.5000000000000018</c:v>
                </c:pt>
                <c:pt idx="36">
                  <c:v>3.6000000000000019</c:v>
                </c:pt>
                <c:pt idx="37">
                  <c:v>3.700000000000002</c:v>
                </c:pt>
                <c:pt idx="38">
                  <c:v>3.800000000000002</c:v>
                </c:pt>
                <c:pt idx="39">
                  <c:v>3.9000000000000021</c:v>
                </c:pt>
                <c:pt idx="40">
                  <c:v>4.0000000000000018</c:v>
                </c:pt>
              </c:numCache>
            </c:numRef>
          </c:yVal>
          <c:smooth val="0"/>
          <c:extLst>
            <c:ext xmlns:c16="http://schemas.microsoft.com/office/drawing/2014/chart" uri="{C3380CC4-5D6E-409C-BE32-E72D297353CC}">
              <c16:uniqueId val="{00000007-38D5-42CA-AE08-850367BF9D8E}"/>
            </c:ext>
          </c:extLst>
        </c:ser>
        <c:ser>
          <c:idx val="5"/>
          <c:order val="4"/>
          <c:tx>
            <c:v>Test 5</c:v>
          </c:tx>
          <c:spPr>
            <a:ln w="63500" cap="rnd">
              <a:solidFill>
                <a:schemeClr val="accent6"/>
              </a:solidFill>
              <a:prstDash val="solid"/>
              <a:round/>
            </a:ln>
            <a:effectLst/>
          </c:spPr>
          <c:marker>
            <c:symbol val="none"/>
          </c:marker>
          <c:xVal>
            <c:numRef>
              <c:f>'Field Data Entry'!$G$129:$G$169</c:f>
              <c:numCache>
                <c:formatCode>General</c:formatCode>
                <c:ptCount val="41"/>
              </c:numCache>
            </c:numRef>
          </c:xVal>
          <c:yVal>
            <c:numRef>
              <c:f>'Field Data Entry'!$B$129:$B$169</c:f>
              <c:numCache>
                <c:formatCode>0.0</c:formatCode>
                <c:ptCount val="4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pt idx="11">
                  <c:v>1.0999999999999999</c:v>
                </c:pt>
                <c:pt idx="12">
                  <c:v>1.2</c:v>
                </c:pt>
                <c:pt idx="13">
                  <c:v>1.3</c:v>
                </c:pt>
                <c:pt idx="14">
                  <c:v>1.4000000000000001</c:v>
                </c:pt>
                <c:pt idx="15">
                  <c:v>1.5000000000000002</c:v>
                </c:pt>
                <c:pt idx="16">
                  <c:v>1.6000000000000003</c:v>
                </c:pt>
                <c:pt idx="17">
                  <c:v>1.7000000000000004</c:v>
                </c:pt>
                <c:pt idx="18">
                  <c:v>1.8000000000000005</c:v>
                </c:pt>
                <c:pt idx="19">
                  <c:v>1.9000000000000006</c:v>
                </c:pt>
                <c:pt idx="20">
                  <c:v>2.0000000000000004</c:v>
                </c:pt>
                <c:pt idx="21">
                  <c:v>2.1000000000000005</c:v>
                </c:pt>
                <c:pt idx="22">
                  <c:v>2.2000000000000006</c:v>
                </c:pt>
                <c:pt idx="23">
                  <c:v>2.3000000000000007</c:v>
                </c:pt>
                <c:pt idx="24">
                  <c:v>2.4000000000000008</c:v>
                </c:pt>
                <c:pt idx="25">
                  <c:v>2.5000000000000009</c:v>
                </c:pt>
                <c:pt idx="26">
                  <c:v>2.600000000000001</c:v>
                </c:pt>
                <c:pt idx="27">
                  <c:v>2.7000000000000011</c:v>
                </c:pt>
                <c:pt idx="28">
                  <c:v>2.8000000000000012</c:v>
                </c:pt>
                <c:pt idx="29">
                  <c:v>2.9000000000000012</c:v>
                </c:pt>
                <c:pt idx="30">
                  <c:v>3.0000000000000013</c:v>
                </c:pt>
                <c:pt idx="31">
                  <c:v>3.1000000000000014</c:v>
                </c:pt>
                <c:pt idx="32">
                  <c:v>3.2000000000000015</c:v>
                </c:pt>
                <c:pt idx="33">
                  <c:v>3.3000000000000016</c:v>
                </c:pt>
                <c:pt idx="34">
                  <c:v>3.4000000000000017</c:v>
                </c:pt>
                <c:pt idx="35">
                  <c:v>3.5000000000000018</c:v>
                </c:pt>
                <c:pt idx="36">
                  <c:v>3.6000000000000019</c:v>
                </c:pt>
                <c:pt idx="37">
                  <c:v>3.700000000000002</c:v>
                </c:pt>
                <c:pt idx="38">
                  <c:v>3.800000000000002</c:v>
                </c:pt>
                <c:pt idx="39">
                  <c:v>3.9000000000000021</c:v>
                </c:pt>
                <c:pt idx="40">
                  <c:v>4.0000000000000018</c:v>
                </c:pt>
              </c:numCache>
            </c:numRef>
          </c:yVal>
          <c:smooth val="0"/>
          <c:extLst>
            <c:ext xmlns:c16="http://schemas.microsoft.com/office/drawing/2014/chart" uri="{C3380CC4-5D6E-409C-BE32-E72D297353CC}">
              <c16:uniqueId val="{00000008-38D5-42CA-AE08-850367BF9D8E}"/>
            </c:ext>
          </c:extLst>
        </c:ser>
        <c:ser>
          <c:idx val="2"/>
          <c:order val="5"/>
          <c:tx>
            <c:v>300 kPa</c:v>
          </c:tx>
          <c:spPr>
            <a:ln w="50800" cap="rnd">
              <a:solidFill>
                <a:srgbClr val="FF0000"/>
              </a:solidFill>
              <a:round/>
            </a:ln>
            <a:effectLst/>
          </c:spPr>
          <c:marker>
            <c:symbol val="none"/>
          </c:marker>
          <c:xVal>
            <c:numRef>
              <c:f>'Field Data Entry'!$Q$129:$Q$170</c:f>
              <c:numCache>
                <c:formatCode>0</c:formatCode>
                <c:ptCount val="42"/>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numCache>
            </c:numRef>
          </c:xVal>
          <c:yVal>
            <c:numRef>
              <c:f>'Field Data Entry'!$B$129:$B$170</c:f>
              <c:numCache>
                <c:formatCode>0.0</c:formatCode>
                <c:ptCount val="42"/>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pt idx="11">
                  <c:v>1.0999999999999999</c:v>
                </c:pt>
                <c:pt idx="12">
                  <c:v>1.2</c:v>
                </c:pt>
                <c:pt idx="13">
                  <c:v>1.3</c:v>
                </c:pt>
                <c:pt idx="14">
                  <c:v>1.4000000000000001</c:v>
                </c:pt>
                <c:pt idx="15">
                  <c:v>1.5000000000000002</c:v>
                </c:pt>
                <c:pt idx="16">
                  <c:v>1.6000000000000003</c:v>
                </c:pt>
                <c:pt idx="17">
                  <c:v>1.7000000000000004</c:v>
                </c:pt>
                <c:pt idx="18">
                  <c:v>1.8000000000000005</c:v>
                </c:pt>
                <c:pt idx="19">
                  <c:v>1.9000000000000006</c:v>
                </c:pt>
                <c:pt idx="20">
                  <c:v>2.0000000000000004</c:v>
                </c:pt>
                <c:pt idx="21">
                  <c:v>2.1000000000000005</c:v>
                </c:pt>
                <c:pt idx="22">
                  <c:v>2.2000000000000006</c:v>
                </c:pt>
                <c:pt idx="23">
                  <c:v>2.3000000000000007</c:v>
                </c:pt>
                <c:pt idx="24">
                  <c:v>2.4000000000000008</c:v>
                </c:pt>
                <c:pt idx="25">
                  <c:v>2.5000000000000009</c:v>
                </c:pt>
                <c:pt idx="26">
                  <c:v>2.600000000000001</c:v>
                </c:pt>
                <c:pt idx="27">
                  <c:v>2.7000000000000011</c:v>
                </c:pt>
                <c:pt idx="28">
                  <c:v>2.8000000000000012</c:v>
                </c:pt>
                <c:pt idx="29">
                  <c:v>2.9000000000000012</c:v>
                </c:pt>
                <c:pt idx="30">
                  <c:v>3.0000000000000013</c:v>
                </c:pt>
                <c:pt idx="31">
                  <c:v>3.1000000000000014</c:v>
                </c:pt>
                <c:pt idx="32">
                  <c:v>3.2000000000000015</c:v>
                </c:pt>
                <c:pt idx="33">
                  <c:v>3.3000000000000016</c:v>
                </c:pt>
                <c:pt idx="34">
                  <c:v>3.4000000000000017</c:v>
                </c:pt>
                <c:pt idx="35">
                  <c:v>3.5000000000000018</c:v>
                </c:pt>
                <c:pt idx="36">
                  <c:v>3.6000000000000019</c:v>
                </c:pt>
                <c:pt idx="37">
                  <c:v>3.700000000000002</c:v>
                </c:pt>
                <c:pt idx="38">
                  <c:v>3.800000000000002</c:v>
                </c:pt>
                <c:pt idx="39">
                  <c:v>3.9000000000000021</c:v>
                </c:pt>
                <c:pt idx="40">
                  <c:v>4.0000000000000018</c:v>
                </c:pt>
                <c:pt idx="41">
                  <c:v>4.0999999999999996</c:v>
                </c:pt>
              </c:numCache>
            </c:numRef>
          </c:yVal>
          <c:smooth val="0"/>
          <c:extLst>
            <c:ext xmlns:c16="http://schemas.microsoft.com/office/drawing/2014/chart" uri="{C3380CC4-5D6E-409C-BE32-E72D297353CC}">
              <c16:uniqueId val="{00000004-82AB-4593-91CB-3CC1F68BC023}"/>
            </c:ext>
          </c:extLst>
        </c:ser>
        <c:dLbls>
          <c:showLegendKey val="0"/>
          <c:showVal val="0"/>
          <c:showCatName val="0"/>
          <c:showSerName val="0"/>
          <c:showPercent val="0"/>
          <c:showBubbleSize val="0"/>
        </c:dLbls>
        <c:axId val="886405824"/>
        <c:axId val="886404576"/>
        <c:extLst/>
      </c:scatterChart>
      <c:valAx>
        <c:axId val="886405824"/>
        <c:scaling>
          <c:orientation val="minMax"/>
          <c:max val="20"/>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NZ" sz="1200" b="1"/>
                  <a:t>Blows/100mm</a:t>
                </a:r>
              </a:p>
            </c:rich>
          </c:tx>
          <c:layout>
            <c:manualLayout>
              <c:xMode val="edge"/>
              <c:yMode val="edge"/>
              <c:x val="0.4631300018676674"/>
              <c:y val="2.221209761617363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cross"/>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886404576"/>
        <c:crossesAt val="0"/>
        <c:crossBetween val="midCat"/>
        <c:majorUnit val="5"/>
      </c:valAx>
      <c:valAx>
        <c:axId val="886404576"/>
        <c:scaling>
          <c:orientation val="maxMin"/>
          <c:max val="4.0999999999999996"/>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lang="en-NZ" sz="1200" b="1" i="0" u="none" strike="noStrike" kern="1200" baseline="0">
                    <a:solidFill>
                      <a:sysClr val="windowText" lastClr="000000">
                        <a:lumMod val="65000"/>
                        <a:lumOff val="35000"/>
                      </a:sysClr>
                    </a:solidFill>
                    <a:latin typeface="+mn-lt"/>
                    <a:ea typeface="+mn-ea"/>
                    <a:cs typeface="+mn-cs"/>
                  </a:defRPr>
                </a:pPr>
                <a:r>
                  <a:rPr lang="en-NZ" sz="1200" b="1" i="0" u="none" strike="noStrike" kern="1200" baseline="0">
                    <a:solidFill>
                      <a:sysClr val="windowText" lastClr="000000">
                        <a:lumMod val="65000"/>
                        <a:lumOff val="35000"/>
                      </a:sysClr>
                    </a:solidFill>
                    <a:latin typeface="+mn-lt"/>
                    <a:ea typeface="+mn-ea"/>
                    <a:cs typeface="+mn-cs"/>
                  </a:rPr>
                  <a:t>Depth m</a:t>
                </a:r>
              </a:p>
            </c:rich>
          </c:tx>
          <c:layout>
            <c:manualLayout>
              <c:xMode val="edge"/>
              <c:yMode val="edge"/>
              <c:x val="1.4508792446206158E-2"/>
              <c:y val="0.4938747934285993"/>
            </c:manualLayout>
          </c:layout>
          <c:overlay val="0"/>
          <c:spPr>
            <a:noFill/>
            <a:ln>
              <a:noFill/>
            </a:ln>
            <a:effectLst/>
          </c:spPr>
          <c:txPr>
            <a:bodyPr rot="-5400000" spcFirstLastPara="1" vertOverflow="ellipsis" vert="horz" wrap="square" anchor="ctr" anchorCtr="1"/>
            <a:lstStyle/>
            <a:p>
              <a:pPr algn="ctr" rtl="0">
                <a:defRPr lang="en-NZ" sz="1200" b="1" i="0" u="none" strike="noStrike" kern="1200" baseline="0">
                  <a:solidFill>
                    <a:sysClr val="windowText" lastClr="000000">
                      <a:lumMod val="65000"/>
                      <a:lumOff val="35000"/>
                    </a:sys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886405824"/>
        <c:crosses val="autoZero"/>
        <c:crossBetween val="midCat"/>
        <c:majorUnit val="0.1"/>
      </c:valAx>
      <c:spPr>
        <a:noFill/>
        <a:ln w="25400">
          <a:noFill/>
        </a:ln>
        <a:effectLst/>
      </c:spPr>
    </c:plotArea>
    <c:legend>
      <c:legendPos val="b"/>
      <c:legendEntry>
        <c:idx val="5"/>
        <c:delete val="1"/>
      </c:legendEntry>
      <c:layout>
        <c:manualLayout>
          <c:xMode val="edge"/>
          <c:yMode val="edge"/>
          <c:x val="0.46501900987816791"/>
          <c:y val="5.6534105879990724E-4"/>
          <c:w val="0.49065933967755349"/>
          <c:h val="1.9498246038749237E-2"/>
        </c:manualLayout>
      </c:layout>
      <c:overlay val="0"/>
      <c:spPr>
        <a:noFill/>
        <a:ln w="38100">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chart" Target="../charts/chart1.xml"/><Relationship Id="rId4" Type="http://schemas.openxmlformats.org/officeDocument/2006/relationships/hyperlink" Target="http://2015.igem.org/Template:SVA-NYC/Soil_Extraction"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676275</xdr:colOff>
          <xdr:row>42</xdr:row>
          <xdr:rowOff>295275</xdr:rowOff>
        </xdr:from>
        <xdr:to>
          <xdr:col>11</xdr:col>
          <xdr:colOff>180975</xdr:colOff>
          <xdr:row>45</xdr:row>
          <xdr:rowOff>66675</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0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628650</xdr:colOff>
          <xdr:row>42</xdr:row>
          <xdr:rowOff>276225</xdr:rowOff>
        </xdr:from>
        <xdr:to>
          <xdr:col>9</xdr:col>
          <xdr:colOff>638175</xdr:colOff>
          <xdr:row>45</xdr:row>
          <xdr:rowOff>57150</xdr:rowOff>
        </xdr:to>
        <xdr:sp macro="" textlink="">
          <xdr:nvSpPr>
            <xdr:cNvPr id="4104" name="Object 8" hidden="1">
              <a:extLst>
                <a:ext uri="{63B3BB69-23CF-44E3-9099-C40C66FF867C}">
                  <a14:compatExt spid="_x0000_s4104"/>
                </a:ext>
                <a:ext uri="{FF2B5EF4-FFF2-40B4-BE49-F238E27FC236}">
                  <a16:creationId xmlns:a16="http://schemas.microsoft.com/office/drawing/2014/main" id="{00000000-0008-0000-0000-000008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118</xdr:row>
          <xdr:rowOff>200025</xdr:rowOff>
        </xdr:from>
        <xdr:to>
          <xdr:col>5</xdr:col>
          <xdr:colOff>581025</xdr:colOff>
          <xdr:row>122</xdr:row>
          <xdr:rowOff>142875</xdr:rowOff>
        </xdr:to>
        <xdr:sp macro="" textlink="">
          <xdr:nvSpPr>
            <xdr:cNvPr id="4115" name="Object 19" hidden="1">
              <a:extLst>
                <a:ext uri="{63B3BB69-23CF-44E3-9099-C40C66FF867C}">
                  <a14:compatExt spid="_x0000_s4115"/>
                </a:ext>
                <a:ext uri="{FF2B5EF4-FFF2-40B4-BE49-F238E27FC236}">
                  <a16:creationId xmlns:a16="http://schemas.microsoft.com/office/drawing/2014/main" id="{00000000-0008-0000-0000-000013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47625</xdr:colOff>
      <xdr:row>117</xdr:row>
      <xdr:rowOff>351234</xdr:rowOff>
    </xdr:from>
    <xdr:to>
      <xdr:col>24</xdr:col>
      <xdr:colOff>635792</xdr:colOff>
      <xdr:row>162</xdr:row>
      <xdr:rowOff>64296</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346075</xdr:colOff>
      <xdr:row>161</xdr:row>
      <xdr:rowOff>352426</xdr:rowOff>
    </xdr:from>
    <xdr:to>
      <xdr:col>9</xdr:col>
      <xdr:colOff>173567</xdr:colOff>
      <xdr:row>162</xdr:row>
      <xdr:rowOff>41275</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flipV="1">
          <a:off x="9871075" y="159591376"/>
          <a:ext cx="360892" cy="16509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editAs="oneCell">
    <xdr:from>
      <xdr:col>0</xdr:col>
      <xdr:colOff>243417</xdr:colOff>
      <xdr:row>0</xdr:row>
      <xdr:rowOff>179917</xdr:rowOff>
    </xdr:from>
    <xdr:to>
      <xdr:col>2</xdr:col>
      <xdr:colOff>238125</xdr:colOff>
      <xdr:row>0</xdr:row>
      <xdr:rowOff>1927676</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3417" y="179917"/>
          <a:ext cx="1486958" cy="1747759"/>
        </a:xfrm>
        <a:prstGeom prst="rect">
          <a:avLst/>
        </a:prstGeom>
      </xdr:spPr>
    </xdr:pic>
    <xdr:clientData/>
  </xdr:twoCellAnchor>
  <xdr:twoCellAnchor editAs="oneCell">
    <xdr:from>
      <xdr:col>4</xdr:col>
      <xdr:colOff>149679</xdr:colOff>
      <xdr:row>166</xdr:row>
      <xdr:rowOff>339586</xdr:rowOff>
    </xdr:from>
    <xdr:to>
      <xdr:col>7</xdr:col>
      <xdr:colOff>2558143</xdr:colOff>
      <xdr:row>166</xdr:row>
      <xdr:rowOff>2748713</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837473B0-CC2E-450A-ABE3-18F120FF3D39}">
              <a1611:picAttrSrcUrl xmlns:a1611="http://schemas.microsoft.com/office/drawing/2016/11/main" r:id="rId4"/>
            </a:ext>
          </a:extLst>
        </a:blip>
        <a:stretch>
          <a:fillRect/>
        </a:stretch>
      </xdr:blipFill>
      <xdr:spPr>
        <a:xfrm>
          <a:off x="2394858" y="162468693"/>
          <a:ext cx="6422571" cy="2409127"/>
        </a:xfrm>
        <a:prstGeom prst="rect">
          <a:avLst/>
        </a:prstGeom>
      </xdr:spPr>
    </xdr:pic>
    <xdr:clientData/>
  </xdr:twoCellAnchor>
  <xdr:twoCellAnchor>
    <xdr:from>
      <xdr:col>7</xdr:col>
      <xdr:colOff>2535237</xdr:colOff>
      <xdr:row>8</xdr:row>
      <xdr:rowOff>495300</xdr:rowOff>
    </xdr:from>
    <xdr:to>
      <xdr:col>8</xdr:col>
      <xdr:colOff>195262</xdr:colOff>
      <xdr:row>9</xdr:row>
      <xdr:rowOff>631825</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8805862" y="11068050"/>
          <a:ext cx="9144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NZ" sz="1100"/>
        </a:p>
      </xdr:txBody>
    </xdr:sp>
    <xdr:clientData/>
  </xdr:twoCellAnchor>
  <xdr:oneCellAnchor>
    <xdr:from>
      <xdr:col>0</xdr:col>
      <xdr:colOff>127000</xdr:colOff>
      <xdr:row>1</xdr:row>
      <xdr:rowOff>492125</xdr:rowOff>
    </xdr:from>
    <xdr:ext cx="184731" cy="264560"/>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127000" y="252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image" Target="../media/image2.emf"/><Relationship Id="rId3" Type="http://schemas.openxmlformats.org/officeDocument/2006/relationships/hyperlink" Target="https://www.standards.govt.nz/shop/nzs-36042011" TargetMode="External"/><Relationship Id="rId7" Type="http://schemas.openxmlformats.org/officeDocument/2006/relationships/printerSettings" Target="../printerSettings/printerSettings1.bin"/><Relationship Id="rId12" Type="http://schemas.openxmlformats.org/officeDocument/2006/relationships/oleObject" Target="../embeddings/oleObject2.bin"/><Relationship Id="rId2" Type="http://schemas.openxmlformats.org/officeDocument/2006/relationships/hyperlink" Target="https://www.nzgs.org/library/field-description-of-soil-and-rock-field-sheet/" TargetMode="External"/><Relationship Id="rId1" Type="http://schemas.openxmlformats.org/officeDocument/2006/relationships/hyperlink" Target="https://www.standards.govt.nz/shop/nzs-36042011" TargetMode="External"/><Relationship Id="rId6" Type="http://schemas.openxmlformats.org/officeDocument/2006/relationships/hyperlink" Target="https://www.nzgs.org/library/field-description-of-soil-and-rock-field-sheet/" TargetMode="External"/><Relationship Id="rId11" Type="http://schemas.openxmlformats.org/officeDocument/2006/relationships/image" Target="../media/image1.emf"/><Relationship Id="rId5" Type="http://schemas.openxmlformats.org/officeDocument/2006/relationships/hyperlink" Target="https://www.standards.govt.nz/develop-standards/commenting-on-draft-standards/new-zealand-draft-standards/" TargetMode="External"/><Relationship Id="rId10" Type="http://schemas.openxmlformats.org/officeDocument/2006/relationships/oleObject" Target="../embeddings/oleObject1.bin"/><Relationship Id="rId4" Type="http://schemas.openxmlformats.org/officeDocument/2006/relationships/hyperlink" Target="https://www.standards.govt.nz/shop/nzs-44311989/" TargetMode="External"/><Relationship Id="rId9" Type="http://schemas.openxmlformats.org/officeDocument/2006/relationships/vmlDrawing" Target="../drawings/vmlDrawing1.vml"/><Relationship Id="rId14" Type="http://schemas.openxmlformats.org/officeDocument/2006/relationships/oleObject" Target="../embeddings/oleObject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968D2-755D-4375-90D7-B925572D2EB1}">
  <sheetPr codeName="Sheet2"/>
  <dimension ref="A1:S217"/>
  <sheetViews>
    <sheetView topLeftCell="B25" zoomScale="70" zoomScaleNormal="70" workbookViewId="0">
      <selection activeCell="F9" sqref="F9:L9"/>
    </sheetView>
  </sheetViews>
  <sheetFormatPr defaultRowHeight="18.75" x14ac:dyDescent="0.3"/>
  <cols>
    <col min="1" max="1" width="7.5703125" style="128" customWidth="1"/>
    <col min="2" max="2" width="24.42578125" style="4" customWidth="1"/>
    <col min="3" max="3" width="19.5703125" style="5" customWidth="1"/>
    <col min="4" max="4" width="13.28515625" style="3" customWidth="1"/>
    <col min="5" max="5" width="13.85546875" style="3" customWidth="1"/>
    <col min="6" max="6" width="15.140625" style="8" customWidth="1"/>
    <col min="7" max="7" width="16.7109375" style="6" customWidth="1"/>
    <col min="8" max="8" width="15" style="6" customWidth="1"/>
    <col min="9" max="9" width="15.5703125" style="6" customWidth="1"/>
    <col min="10" max="10" width="13" style="6" customWidth="1"/>
    <col min="11" max="11" width="24" style="7" bestFit="1" customWidth="1"/>
    <col min="12" max="12" width="15.85546875" style="7" customWidth="1"/>
    <col min="13" max="13" width="10.140625" customWidth="1"/>
    <col min="14" max="14" width="14.42578125" bestFit="1" customWidth="1"/>
    <col min="15" max="15" width="27.85546875" customWidth="1"/>
    <col min="16" max="16" width="25.7109375" customWidth="1"/>
    <col min="17" max="17" width="7.5703125" style="1" customWidth="1"/>
    <col min="18" max="18" width="9.140625" style="2"/>
  </cols>
  <sheetData>
    <row r="1" spans="1:18" s="12" customFormat="1" ht="23.25" x14ac:dyDescent="0.35">
      <c r="A1" s="128"/>
      <c r="B1" s="256" t="s">
        <v>185</v>
      </c>
      <c r="C1" s="256"/>
      <c r="D1" s="256"/>
      <c r="E1" s="256"/>
      <c r="F1" s="256"/>
      <c r="G1" s="256"/>
      <c r="H1" s="256"/>
      <c r="I1" s="256"/>
      <c r="J1" s="256"/>
      <c r="K1" s="256"/>
      <c r="L1" s="256"/>
      <c r="Q1" s="40"/>
      <c r="R1" s="52"/>
    </row>
    <row r="2" spans="1:18" s="12" customFormat="1" ht="69.75" customHeight="1" x14ac:dyDescent="0.25">
      <c r="A2" s="128"/>
      <c r="B2" s="208" t="s">
        <v>186</v>
      </c>
      <c r="C2" s="208"/>
      <c r="D2" s="208"/>
      <c r="E2" s="208"/>
      <c r="F2" s="208"/>
      <c r="G2" s="208"/>
      <c r="H2" s="208"/>
      <c r="I2" s="208"/>
      <c r="J2" s="208"/>
      <c r="K2" s="208"/>
      <c r="L2" s="208"/>
      <c r="Q2" s="40"/>
      <c r="R2" s="52"/>
    </row>
    <row r="3" spans="1:18" s="12" customFormat="1" ht="41.25" customHeight="1" x14ac:dyDescent="0.25">
      <c r="A3" s="128"/>
      <c r="B3" s="207" t="s">
        <v>104</v>
      </c>
      <c r="C3" s="207"/>
      <c r="D3" s="207"/>
      <c r="E3" s="207"/>
      <c r="F3" s="207"/>
      <c r="G3" s="207"/>
      <c r="H3" s="207"/>
      <c r="I3" s="207"/>
      <c r="J3" s="207"/>
      <c r="K3" s="207"/>
      <c r="L3" s="207"/>
      <c r="Q3" s="40"/>
      <c r="R3" s="52"/>
    </row>
    <row r="4" spans="1:18" s="12" customFormat="1" ht="33" customHeight="1" x14ac:dyDescent="0.25">
      <c r="A4" s="128"/>
      <c r="B4" s="208" t="s">
        <v>187</v>
      </c>
      <c r="C4" s="208"/>
      <c r="D4" s="208"/>
      <c r="E4" s="208"/>
      <c r="F4" s="208"/>
      <c r="G4" s="208"/>
      <c r="H4" s="208"/>
      <c r="I4" s="208"/>
      <c r="J4" s="208"/>
      <c r="K4" s="208"/>
      <c r="L4" s="208"/>
      <c r="Q4" s="40"/>
      <c r="R4" s="52"/>
    </row>
    <row r="5" spans="1:18" s="12" customFormat="1" ht="33" customHeight="1" x14ac:dyDescent="0.25">
      <c r="A5" s="128"/>
      <c r="B5" s="212"/>
      <c r="C5" s="212"/>
      <c r="D5" s="212"/>
      <c r="E5" s="212"/>
      <c r="F5" s="212"/>
      <c r="G5" s="212"/>
      <c r="H5" s="212"/>
      <c r="I5" s="212"/>
      <c r="J5" s="212"/>
      <c r="K5" s="212"/>
      <c r="L5" s="212"/>
      <c r="Q5" s="40"/>
      <c r="R5" s="52"/>
    </row>
    <row r="6" spans="1:18" s="12" customFormat="1" ht="54.75" customHeight="1" x14ac:dyDescent="0.25">
      <c r="A6" s="128"/>
      <c r="B6" s="240" t="s">
        <v>130</v>
      </c>
      <c r="C6" s="208"/>
      <c r="D6" s="208"/>
      <c r="E6" s="208"/>
      <c r="F6" s="208"/>
      <c r="G6" s="208"/>
      <c r="H6" s="208"/>
      <c r="I6" s="208"/>
      <c r="J6" s="208"/>
      <c r="K6" s="208"/>
      <c r="L6" s="208"/>
      <c r="Q6" s="40"/>
      <c r="R6" s="52"/>
    </row>
    <row r="7" spans="1:18" s="13" customFormat="1" x14ac:dyDescent="0.25">
      <c r="A7" s="128"/>
      <c r="B7" s="212"/>
      <c r="C7" s="212"/>
      <c r="D7" s="212"/>
      <c r="E7" s="212"/>
      <c r="F7" s="212"/>
      <c r="G7" s="212"/>
      <c r="H7" s="212"/>
      <c r="I7" s="212"/>
      <c r="J7" s="212"/>
      <c r="K7" s="212"/>
      <c r="L7" s="212"/>
      <c r="Q7" s="85"/>
      <c r="R7" s="86"/>
    </row>
    <row r="8" spans="1:18" s="13" customFormat="1" x14ac:dyDescent="0.3">
      <c r="A8" s="128">
        <v>1</v>
      </c>
      <c r="B8" s="191" t="s">
        <v>13</v>
      </c>
      <c r="C8" s="191"/>
      <c r="D8" s="191"/>
      <c r="E8" s="191"/>
      <c r="F8" s="191"/>
      <c r="G8" s="191"/>
      <c r="H8" s="191"/>
      <c r="I8" s="191"/>
      <c r="J8" s="191"/>
      <c r="K8" s="191"/>
      <c r="L8" s="191"/>
      <c r="Q8" s="85"/>
      <c r="R8" s="86"/>
    </row>
    <row r="9" spans="1:18" s="12" customFormat="1" x14ac:dyDescent="0.25">
      <c r="A9" s="128"/>
      <c r="B9" s="186" t="s">
        <v>14</v>
      </c>
      <c r="C9" s="186"/>
      <c r="D9" s="186"/>
      <c r="E9" s="186"/>
      <c r="F9" s="198"/>
      <c r="G9" s="198"/>
      <c r="H9" s="198"/>
      <c r="I9" s="198"/>
      <c r="J9" s="198"/>
      <c r="K9" s="198"/>
      <c r="L9" s="198"/>
      <c r="M9" s="14"/>
      <c r="N9" s="14"/>
      <c r="O9" s="14"/>
      <c r="Q9" s="40"/>
      <c r="R9" s="52"/>
    </row>
    <row r="10" spans="1:18" s="12" customFormat="1" x14ac:dyDescent="0.25">
      <c r="A10" s="128"/>
      <c r="B10" s="186" t="s">
        <v>15</v>
      </c>
      <c r="C10" s="186"/>
      <c r="D10" s="186"/>
      <c r="E10" s="186"/>
      <c r="F10" s="198"/>
      <c r="G10" s="198"/>
      <c r="H10" s="198"/>
      <c r="I10" s="198"/>
      <c r="J10" s="198"/>
      <c r="K10" s="198"/>
      <c r="L10" s="198"/>
      <c r="M10" s="14"/>
      <c r="N10" s="14"/>
      <c r="O10" s="14"/>
      <c r="Q10" s="40"/>
      <c r="R10" s="52"/>
    </row>
    <row r="11" spans="1:18" s="12" customFormat="1" ht="20.25" customHeight="1" x14ac:dyDescent="0.25">
      <c r="A11" s="128"/>
      <c r="B11" s="186" t="s">
        <v>16</v>
      </c>
      <c r="C11" s="186"/>
      <c r="D11" s="186"/>
      <c r="E11" s="186"/>
      <c r="F11" s="262" t="s">
        <v>60</v>
      </c>
      <c r="G11" s="262"/>
      <c r="H11" s="262"/>
      <c r="I11" s="262"/>
      <c r="J11" s="262"/>
      <c r="K11" s="262"/>
      <c r="L11" s="262"/>
      <c r="M11" s="14"/>
      <c r="N11" s="14"/>
      <c r="O11" s="14"/>
      <c r="Q11" s="40"/>
      <c r="R11" s="52"/>
    </row>
    <row r="12" spans="1:18" s="12" customFormat="1" x14ac:dyDescent="0.25">
      <c r="A12" s="128"/>
      <c r="B12" s="186" t="s">
        <v>17</v>
      </c>
      <c r="C12" s="186"/>
      <c r="D12" s="186"/>
      <c r="E12" s="186"/>
      <c r="F12" s="198"/>
      <c r="G12" s="198"/>
      <c r="H12" s="198"/>
      <c r="I12" s="198"/>
      <c r="J12" s="198"/>
      <c r="K12" s="198"/>
      <c r="L12" s="198"/>
      <c r="M12" s="14"/>
      <c r="N12" s="14"/>
      <c r="O12" s="14"/>
      <c r="Q12" s="40"/>
      <c r="R12" s="52"/>
    </row>
    <row r="13" spans="1:18" s="12" customFormat="1" x14ac:dyDescent="0.25">
      <c r="A13" s="128"/>
      <c r="B13" s="186" t="s">
        <v>100</v>
      </c>
      <c r="C13" s="186"/>
      <c r="D13" s="186"/>
      <c r="E13" s="186"/>
      <c r="F13" s="209"/>
      <c r="G13" s="210"/>
      <c r="H13" s="210"/>
      <c r="I13" s="210"/>
      <c r="J13" s="210"/>
      <c r="K13" s="210"/>
      <c r="L13" s="211"/>
      <c r="M13" s="14"/>
      <c r="N13" s="14"/>
      <c r="O13" s="14"/>
      <c r="Q13" s="40"/>
      <c r="R13" s="52"/>
    </row>
    <row r="14" spans="1:18" s="12" customFormat="1" x14ac:dyDescent="0.25">
      <c r="A14" s="128"/>
      <c r="B14" s="186" t="s">
        <v>101</v>
      </c>
      <c r="C14" s="186"/>
      <c r="D14" s="186"/>
      <c r="E14" s="186"/>
      <c r="F14" s="198"/>
      <c r="G14" s="198"/>
      <c r="H14" s="198"/>
      <c r="I14" s="198"/>
      <c r="J14" s="198"/>
      <c r="K14" s="198"/>
      <c r="L14" s="198"/>
      <c r="M14" s="14"/>
      <c r="N14" s="14"/>
      <c r="O14" s="14"/>
      <c r="Q14" s="40"/>
      <c r="R14" s="52"/>
    </row>
    <row r="15" spans="1:18" s="12" customFormat="1" x14ac:dyDescent="0.25">
      <c r="A15" s="128"/>
      <c r="B15" s="186" t="s">
        <v>102</v>
      </c>
      <c r="C15" s="186"/>
      <c r="D15" s="186"/>
      <c r="E15" s="186"/>
      <c r="F15" s="198"/>
      <c r="G15" s="198"/>
      <c r="H15" s="198"/>
      <c r="I15" s="198"/>
      <c r="J15" s="198"/>
      <c r="K15" s="198"/>
      <c r="L15" s="198"/>
      <c r="M15" s="14"/>
      <c r="N15" s="14"/>
      <c r="O15" s="14"/>
      <c r="Q15" s="40"/>
      <c r="R15" s="52"/>
    </row>
    <row r="16" spans="1:18" s="12" customFormat="1" x14ac:dyDescent="0.25">
      <c r="A16" s="128"/>
      <c r="B16" s="186" t="s">
        <v>46</v>
      </c>
      <c r="C16" s="186"/>
      <c r="D16" s="186"/>
      <c r="E16" s="186"/>
      <c r="F16" s="238"/>
      <c r="G16" s="238"/>
      <c r="H16" s="238"/>
      <c r="I16" s="238"/>
      <c r="J16" s="238"/>
      <c r="K16" s="238"/>
      <c r="L16" s="238"/>
      <c r="M16" s="14"/>
      <c r="N16" s="14"/>
      <c r="O16" s="14"/>
      <c r="Q16" s="40"/>
      <c r="R16" s="52"/>
    </row>
    <row r="17" spans="1:18" s="12" customFormat="1" x14ac:dyDescent="0.25">
      <c r="A17" s="128"/>
      <c r="B17" s="186" t="s">
        <v>103</v>
      </c>
      <c r="C17" s="186"/>
      <c r="D17" s="186"/>
      <c r="E17" s="186"/>
      <c r="F17" s="239"/>
      <c r="G17" s="239"/>
      <c r="H17" s="239"/>
      <c r="I17" s="239"/>
      <c r="J17" s="239"/>
      <c r="K17" s="239"/>
      <c r="L17" s="239"/>
      <c r="M17" s="14"/>
      <c r="N17" s="14"/>
      <c r="O17" s="14"/>
      <c r="Q17" s="40"/>
      <c r="R17" s="52"/>
    </row>
    <row r="18" spans="1:18" s="12" customFormat="1" x14ac:dyDescent="0.25">
      <c r="A18" s="128"/>
      <c r="B18" s="212"/>
      <c r="C18" s="212"/>
      <c r="D18" s="212"/>
      <c r="E18" s="212"/>
      <c r="F18" s="212"/>
      <c r="G18" s="212"/>
      <c r="H18" s="212"/>
      <c r="I18" s="212"/>
      <c r="J18" s="212"/>
      <c r="K18" s="212"/>
      <c r="L18" s="212"/>
      <c r="M18" s="14"/>
      <c r="N18" s="14"/>
      <c r="O18" s="14"/>
      <c r="Q18" s="40"/>
      <c r="R18" s="52"/>
    </row>
    <row r="19" spans="1:18" s="13" customFormat="1" ht="15.75" customHeight="1" x14ac:dyDescent="0.3">
      <c r="A19" s="128">
        <v>2</v>
      </c>
      <c r="B19" s="191" t="s">
        <v>118</v>
      </c>
      <c r="C19" s="191"/>
      <c r="D19" s="191"/>
      <c r="E19" s="191"/>
      <c r="F19" s="191"/>
      <c r="G19" s="191"/>
      <c r="H19" s="191"/>
      <c r="I19" s="191"/>
      <c r="J19" s="191"/>
      <c r="K19" s="191"/>
      <c r="L19" s="191"/>
      <c r="Q19" s="85"/>
      <c r="R19" s="86"/>
    </row>
    <row r="20" spans="1:18" s="13" customFormat="1" ht="15.75" customHeight="1" x14ac:dyDescent="0.25">
      <c r="A20" s="128"/>
      <c r="B20" s="190" t="s">
        <v>47</v>
      </c>
      <c r="C20" s="190"/>
      <c r="D20" s="190"/>
      <c r="E20" s="190"/>
      <c r="F20" s="190" t="s">
        <v>32</v>
      </c>
      <c r="G20" s="190"/>
      <c r="H20" s="190"/>
      <c r="I20" s="190"/>
      <c r="J20" s="190"/>
      <c r="K20" s="190"/>
      <c r="L20" s="190"/>
      <c r="Q20" s="85"/>
      <c r="R20" s="86"/>
    </row>
    <row r="21" spans="1:18" s="12" customFormat="1" ht="40.5" customHeight="1" x14ac:dyDescent="0.25">
      <c r="A21" s="128"/>
      <c r="B21" s="186" t="s">
        <v>122</v>
      </c>
      <c r="C21" s="186"/>
      <c r="D21" s="186"/>
      <c r="E21" s="186"/>
      <c r="F21" s="187"/>
      <c r="G21" s="187"/>
      <c r="H21" s="187"/>
      <c r="I21" s="187"/>
      <c r="J21" s="187"/>
      <c r="K21" s="187"/>
      <c r="L21" s="187"/>
      <c r="Q21" s="40"/>
      <c r="R21" s="52"/>
    </row>
    <row r="22" spans="1:18" s="12" customFormat="1" ht="40.5" customHeight="1" x14ac:dyDescent="0.25">
      <c r="A22" s="128"/>
      <c r="B22" s="186" t="s">
        <v>119</v>
      </c>
      <c r="C22" s="186"/>
      <c r="D22" s="186"/>
      <c r="E22" s="186"/>
      <c r="F22" s="255"/>
      <c r="G22" s="255"/>
      <c r="H22" s="255"/>
      <c r="I22" s="255"/>
      <c r="J22" s="255"/>
      <c r="K22" s="255"/>
      <c r="L22" s="255"/>
      <c r="Q22" s="40"/>
      <c r="R22" s="52"/>
    </row>
    <row r="23" spans="1:18" s="12" customFormat="1" ht="40.5" customHeight="1" x14ac:dyDescent="0.25">
      <c r="A23" s="128"/>
      <c r="B23" s="186" t="s">
        <v>120</v>
      </c>
      <c r="C23" s="186"/>
      <c r="D23" s="186"/>
      <c r="E23" s="186"/>
      <c r="F23" s="255"/>
      <c r="G23" s="255"/>
      <c r="H23" s="255"/>
      <c r="I23" s="255"/>
      <c r="J23" s="255"/>
      <c r="K23" s="255"/>
      <c r="L23" s="255"/>
      <c r="Q23" s="40"/>
      <c r="R23" s="52"/>
    </row>
    <row r="24" spans="1:18" s="12" customFormat="1" ht="40.5" customHeight="1" x14ac:dyDescent="0.25">
      <c r="A24" s="128"/>
      <c r="B24" s="186" t="s">
        <v>121</v>
      </c>
      <c r="C24" s="186"/>
      <c r="D24" s="186"/>
      <c r="E24" s="186"/>
      <c r="F24" s="255"/>
      <c r="G24" s="255"/>
      <c r="H24" s="255"/>
      <c r="I24" s="255"/>
      <c r="J24" s="255"/>
      <c r="K24" s="255"/>
      <c r="L24" s="255"/>
      <c r="Q24" s="40"/>
      <c r="R24" s="52"/>
    </row>
    <row r="25" spans="1:18" s="12" customFormat="1" x14ac:dyDescent="0.25">
      <c r="A25" s="128"/>
      <c r="B25" s="194"/>
      <c r="C25" s="194"/>
      <c r="D25" s="194"/>
      <c r="E25" s="194"/>
      <c r="F25" s="194"/>
      <c r="G25" s="194"/>
      <c r="H25" s="194"/>
      <c r="I25" s="194"/>
      <c r="J25" s="194"/>
      <c r="K25" s="194"/>
      <c r="L25" s="194"/>
      <c r="Q25" s="40"/>
      <c r="R25" s="52"/>
    </row>
    <row r="26" spans="1:18" s="12" customFormat="1" x14ac:dyDescent="0.3">
      <c r="A26" s="128">
        <v>3</v>
      </c>
      <c r="B26" s="191" t="s">
        <v>61</v>
      </c>
      <c r="C26" s="191"/>
      <c r="D26" s="191"/>
      <c r="E26" s="191"/>
      <c r="F26" s="191"/>
      <c r="G26" s="191"/>
      <c r="H26" s="191"/>
      <c r="I26" s="191"/>
      <c r="J26" s="191"/>
      <c r="K26" s="191"/>
      <c r="L26" s="191"/>
      <c r="M26" s="14"/>
      <c r="N26" s="14"/>
      <c r="O26" s="14"/>
      <c r="Q26" s="40"/>
      <c r="R26" s="52"/>
    </row>
    <row r="27" spans="1:18" s="13" customFormat="1" x14ac:dyDescent="0.25">
      <c r="A27" s="128"/>
      <c r="B27" s="190" t="s">
        <v>47</v>
      </c>
      <c r="C27" s="190"/>
      <c r="D27" s="190"/>
      <c r="E27" s="190"/>
      <c r="F27" s="259" t="s">
        <v>32</v>
      </c>
      <c r="G27" s="260"/>
      <c r="H27" s="260"/>
      <c r="I27" s="260"/>
      <c r="J27" s="260"/>
      <c r="K27" s="260"/>
      <c r="L27" s="261"/>
      <c r="Q27" s="85"/>
      <c r="R27" s="86"/>
    </row>
    <row r="28" spans="1:18" s="12" customFormat="1" ht="65.25" customHeight="1" x14ac:dyDescent="0.25">
      <c r="A28" s="128"/>
      <c r="B28" s="186" t="s">
        <v>108</v>
      </c>
      <c r="C28" s="186"/>
      <c r="D28" s="186"/>
      <c r="E28" s="186"/>
      <c r="F28" s="198"/>
      <c r="G28" s="198"/>
      <c r="H28" s="198"/>
      <c r="I28" s="198"/>
      <c r="J28" s="198"/>
      <c r="K28" s="198"/>
      <c r="L28" s="198"/>
      <c r="M28" s="14"/>
      <c r="N28" s="14"/>
      <c r="O28" s="14"/>
      <c r="Q28" s="40"/>
      <c r="R28" s="52"/>
    </row>
    <row r="29" spans="1:18" s="12" customFormat="1" ht="65.25" customHeight="1" x14ac:dyDescent="0.25">
      <c r="A29" s="128"/>
      <c r="B29" s="186" t="s">
        <v>106</v>
      </c>
      <c r="C29" s="186"/>
      <c r="D29" s="186"/>
      <c r="E29" s="186"/>
      <c r="F29" s="198"/>
      <c r="G29" s="198"/>
      <c r="H29" s="198"/>
      <c r="I29" s="198"/>
      <c r="J29" s="198"/>
      <c r="K29" s="198"/>
      <c r="L29" s="198"/>
      <c r="M29" s="14"/>
      <c r="N29" s="14"/>
      <c r="O29" s="14"/>
      <c r="Q29" s="40"/>
      <c r="R29" s="52"/>
    </row>
    <row r="30" spans="1:18" s="12" customFormat="1" ht="61.5" customHeight="1" x14ac:dyDescent="0.25">
      <c r="A30" s="128"/>
      <c r="B30" s="186" t="s">
        <v>107</v>
      </c>
      <c r="C30" s="186"/>
      <c r="D30" s="186"/>
      <c r="E30" s="186"/>
      <c r="F30" s="198"/>
      <c r="G30" s="198"/>
      <c r="H30" s="198"/>
      <c r="I30" s="198"/>
      <c r="J30" s="198"/>
      <c r="K30" s="198"/>
      <c r="L30" s="198"/>
      <c r="M30" s="14"/>
      <c r="N30" s="14"/>
      <c r="O30" s="14"/>
      <c r="Q30" s="40"/>
      <c r="R30" s="52"/>
    </row>
    <row r="31" spans="1:18" s="12" customFormat="1" ht="60.75" customHeight="1" x14ac:dyDescent="0.25">
      <c r="A31" s="128"/>
      <c r="B31" s="186" t="s">
        <v>109</v>
      </c>
      <c r="C31" s="186"/>
      <c r="D31" s="186"/>
      <c r="E31" s="186"/>
      <c r="F31" s="198"/>
      <c r="G31" s="198"/>
      <c r="H31" s="198"/>
      <c r="I31" s="198"/>
      <c r="J31" s="198"/>
      <c r="K31" s="198"/>
      <c r="L31" s="198"/>
      <c r="Q31" s="40"/>
      <c r="R31" s="52"/>
    </row>
    <row r="32" spans="1:18" s="12" customFormat="1" ht="54.75" customHeight="1" x14ac:dyDescent="0.25">
      <c r="A32" s="128"/>
      <c r="B32" s="186" t="s">
        <v>110</v>
      </c>
      <c r="C32" s="186"/>
      <c r="D32" s="186"/>
      <c r="E32" s="186"/>
      <c r="F32" s="198"/>
      <c r="G32" s="198"/>
      <c r="H32" s="198"/>
      <c r="I32" s="198"/>
      <c r="J32" s="198"/>
      <c r="K32" s="198"/>
      <c r="L32" s="198"/>
      <c r="Q32" s="40"/>
      <c r="R32" s="52"/>
    </row>
    <row r="33" spans="1:18" s="12" customFormat="1" ht="60.75" customHeight="1" x14ac:dyDescent="0.25">
      <c r="A33" s="128"/>
      <c r="B33" s="186" t="s">
        <v>111</v>
      </c>
      <c r="C33" s="186"/>
      <c r="D33" s="186"/>
      <c r="E33" s="186"/>
      <c r="F33" s="198"/>
      <c r="G33" s="198"/>
      <c r="H33" s="198"/>
      <c r="I33" s="198"/>
      <c r="J33" s="198"/>
      <c r="K33" s="198"/>
      <c r="L33" s="198"/>
      <c r="Q33" s="40"/>
      <c r="R33" s="52"/>
    </row>
    <row r="34" spans="1:18" s="12" customFormat="1" ht="59.25" customHeight="1" x14ac:dyDescent="0.25">
      <c r="A34" s="128"/>
      <c r="B34" s="186" t="s">
        <v>112</v>
      </c>
      <c r="C34" s="186"/>
      <c r="D34" s="186"/>
      <c r="E34" s="186"/>
      <c r="F34" s="198"/>
      <c r="G34" s="198"/>
      <c r="H34" s="198"/>
      <c r="I34" s="198"/>
      <c r="J34" s="198"/>
      <c r="K34" s="198"/>
      <c r="L34" s="198"/>
      <c r="Q34" s="40"/>
      <c r="R34" s="52"/>
    </row>
    <row r="35" spans="1:18" s="12" customFormat="1" ht="77.25" customHeight="1" x14ac:dyDescent="0.25">
      <c r="A35" s="128"/>
      <c r="B35" s="186" t="s">
        <v>113</v>
      </c>
      <c r="C35" s="186"/>
      <c r="D35" s="186"/>
      <c r="E35" s="186"/>
      <c r="F35" s="198"/>
      <c r="G35" s="198"/>
      <c r="H35" s="198"/>
      <c r="I35" s="198"/>
      <c r="J35" s="198"/>
      <c r="K35" s="198"/>
      <c r="L35" s="198"/>
      <c r="Q35" s="40"/>
      <c r="R35" s="52"/>
    </row>
    <row r="36" spans="1:18" s="12" customFormat="1" ht="76.5" customHeight="1" x14ac:dyDescent="0.25">
      <c r="A36" s="128"/>
      <c r="B36" s="186" t="s">
        <v>18</v>
      </c>
      <c r="C36" s="186"/>
      <c r="D36" s="186"/>
      <c r="E36" s="186"/>
      <c r="F36" s="198"/>
      <c r="G36" s="198"/>
      <c r="H36" s="198"/>
      <c r="I36" s="198"/>
      <c r="J36" s="198"/>
      <c r="K36" s="198"/>
      <c r="L36" s="198"/>
      <c r="Q36" s="40"/>
      <c r="R36" s="52"/>
    </row>
    <row r="37" spans="1:18" s="12" customFormat="1" ht="73.5" customHeight="1" x14ac:dyDescent="0.25">
      <c r="A37" s="128"/>
      <c r="B37" s="186" t="s">
        <v>114</v>
      </c>
      <c r="C37" s="186"/>
      <c r="D37" s="186"/>
      <c r="E37" s="186"/>
      <c r="F37" s="198"/>
      <c r="G37" s="198"/>
      <c r="H37" s="198"/>
      <c r="I37" s="198"/>
      <c r="J37" s="198"/>
      <c r="K37" s="198"/>
      <c r="L37" s="198"/>
      <c r="Q37" s="40"/>
      <c r="R37" s="52"/>
    </row>
    <row r="38" spans="1:18" s="12" customFormat="1" ht="77.25" customHeight="1" x14ac:dyDescent="0.25">
      <c r="A38" s="128"/>
      <c r="B38" s="186" t="s">
        <v>115</v>
      </c>
      <c r="C38" s="186"/>
      <c r="D38" s="186"/>
      <c r="E38" s="186"/>
      <c r="F38" s="198"/>
      <c r="G38" s="198"/>
      <c r="H38" s="198"/>
      <c r="I38" s="198"/>
      <c r="J38" s="198"/>
      <c r="K38" s="198"/>
      <c r="L38" s="198"/>
      <c r="Q38" s="40"/>
      <c r="R38" s="52"/>
    </row>
    <row r="39" spans="1:18" s="12" customFormat="1" ht="66.75" customHeight="1" x14ac:dyDescent="0.25">
      <c r="A39" s="128"/>
      <c r="B39" s="186" t="s">
        <v>116</v>
      </c>
      <c r="C39" s="186"/>
      <c r="D39" s="186"/>
      <c r="E39" s="186"/>
      <c r="F39" s="198"/>
      <c r="G39" s="198"/>
      <c r="H39" s="198"/>
      <c r="I39" s="198"/>
      <c r="J39" s="198"/>
      <c r="K39" s="198"/>
      <c r="L39" s="198"/>
      <c r="Q39" s="40"/>
      <c r="R39" s="52"/>
    </row>
    <row r="40" spans="1:18" s="12" customFormat="1" ht="81.75" customHeight="1" x14ac:dyDescent="0.25">
      <c r="A40" s="128"/>
      <c r="B40" s="186" t="s">
        <v>117</v>
      </c>
      <c r="C40" s="186"/>
      <c r="D40" s="186"/>
      <c r="E40" s="186"/>
      <c r="F40" s="198"/>
      <c r="G40" s="198"/>
      <c r="H40" s="198"/>
      <c r="I40" s="198"/>
      <c r="J40" s="198"/>
      <c r="K40" s="198"/>
      <c r="L40" s="198"/>
      <c r="Q40" s="40"/>
      <c r="R40" s="52"/>
    </row>
    <row r="41" spans="1:18" s="12" customFormat="1" x14ac:dyDescent="0.25">
      <c r="A41" s="128"/>
      <c r="B41" s="194"/>
      <c r="C41" s="194"/>
      <c r="D41" s="194"/>
      <c r="E41" s="194"/>
      <c r="F41" s="194"/>
      <c r="G41" s="194"/>
      <c r="H41" s="194"/>
      <c r="I41" s="194"/>
      <c r="J41" s="194"/>
      <c r="K41" s="194"/>
      <c r="L41" s="194"/>
      <c r="Q41" s="40"/>
      <c r="R41" s="52"/>
    </row>
    <row r="42" spans="1:18" s="12" customFormat="1" ht="27.6" customHeight="1" x14ac:dyDescent="0.3">
      <c r="A42" s="148">
        <v>4</v>
      </c>
      <c r="B42" s="188" t="s">
        <v>171</v>
      </c>
      <c r="C42" s="188"/>
      <c r="D42" s="188"/>
      <c r="E42" s="188"/>
      <c r="F42" s="188"/>
      <c r="G42" s="188"/>
      <c r="H42" s="188"/>
      <c r="I42" s="188"/>
      <c r="J42" s="188"/>
      <c r="K42" s="188"/>
      <c r="L42" s="188"/>
      <c r="Q42" s="40"/>
      <c r="R42" s="52"/>
    </row>
    <row r="43" spans="1:18" s="12" customFormat="1" ht="39.950000000000003" customHeight="1" x14ac:dyDescent="0.25">
      <c r="A43" s="128"/>
      <c r="B43" s="268" t="s">
        <v>184</v>
      </c>
      <c r="C43" s="268"/>
      <c r="D43" s="268"/>
      <c r="E43" s="268"/>
      <c r="F43" s="268"/>
      <c r="G43" s="268"/>
      <c r="H43" s="268"/>
      <c r="I43" s="269"/>
      <c r="J43" s="269"/>
      <c r="K43" s="269"/>
      <c r="L43" s="269"/>
      <c r="Q43" s="40"/>
      <c r="R43" s="52"/>
    </row>
    <row r="44" spans="1:18" s="12" customFormat="1" ht="39.950000000000003" customHeight="1" x14ac:dyDescent="0.25">
      <c r="A44" s="128"/>
      <c r="B44" s="268" t="s">
        <v>181</v>
      </c>
      <c r="C44" s="268"/>
      <c r="D44" s="268"/>
      <c r="E44" s="268"/>
      <c r="F44" s="268"/>
      <c r="G44" s="268"/>
      <c r="H44" s="268"/>
      <c r="I44" s="269"/>
      <c r="J44" s="269"/>
      <c r="K44" s="269"/>
      <c r="L44" s="269"/>
      <c r="Q44" s="40"/>
      <c r="R44" s="52"/>
    </row>
    <row r="45" spans="1:18" s="12" customFormat="1" ht="39.950000000000003" customHeight="1" x14ac:dyDescent="0.25">
      <c r="A45" s="128"/>
      <c r="B45" s="268" t="s">
        <v>182</v>
      </c>
      <c r="C45" s="268"/>
      <c r="D45" s="268"/>
      <c r="E45" s="268"/>
      <c r="F45" s="268"/>
      <c r="G45" s="268"/>
      <c r="H45" s="268"/>
      <c r="I45" s="269"/>
      <c r="J45" s="269"/>
      <c r="K45" s="269"/>
      <c r="L45" s="269"/>
      <c r="Q45" s="40"/>
      <c r="R45" s="52"/>
    </row>
    <row r="46" spans="1:18" s="12" customFormat="1" ht="39.950000000000003" customHeight="1" x14ac:dyDescent="0.25">
      <c r="A46" s="128"/>
      <c r="B46" s="268" t="s">
        <v>183</v>
      </c>
      <c r="C46" s="268"/>
      <c r="D46" s="268"/>
      <c r="E46" s="268"/>
      <c r="F46" s="268"/>
      <c r="G46" s="268"/>
      <c r="H46" s="268"/>
      <c r="I46" s="269"/>
      <c r="J46" s="269"/>
      <c r="K46" s="269"/>
      <c r="L46" s="269"/>
      <c r="Q46" s="40"/>
      <c r="R46" s="52"/>
    </row>
    <row r="47" spans="1:18" s="13" customFormat="1" ht="43.5" customHeight="1" x14ac:dyDescent="0.3">
      <c r="A47" s="148">
        <v>5</v>
      </c>
      <c r="B47" s="191" t="s">
        <v>19</v>
      </c>
      <c r="C47" s="191"/>
      <c r="D47" s="191"/>
      <c r="E47" s="191"/>
      <c r="F47" s="191"/>
      <c r="G47" s="191"/>
      <c r="H47" s="191"/>
      <c r="I47" s="191"/>
      <c r="J47" s="191"/>
      <c r="K47" s="191"/>
      <c r="L47" s="191"/>
    </row>
    <row r="48" spans="1:18" s="39" customFormat="1" ht="36" customHeight="1" x14ac:dyDescent="0.25">
      <c r="A48" s="129"/>
      <c r="B48" s="225" t="s">
        <v>164</v>
      </c>
      <c r="C48" s="225"/>
      <c r="D48" s="225"/>
      <c r="E48" s="225"/>
      <c r="F48" s="225"/>
      <c r="G48" s="225"/>
      <c r="H48" s="225"/>
      <c r="I48" s="225"/>
      <c r="J48" s="225"/>
      <c r="K48" s="225"/>
      <c r="L48" s="225"/>
    </row>
    <row r="49" spans="1:18" s="12" customFormat="1" ht="31.5" x14ac:dyDescent="0.25">
      <c r="A49" s="128"/>
      <c r="B49" s="183" t="s">
        <v>123</v>
      </c>
      <c r="C49" s="184"/>
      <c r="D49" s="184"/>
      <c r="E49" s="185"/>
      <c r="F49" s="144" t="s">
        <v>124</v>
      </c>
      <c r="G49" s="144" t="s">
        <v>126</v>
      </c>
      <c r="H49" s="144" t="s">
        <v>127</v>
      </c>
      <c r="I49" s="226" t="s">
        <v>125</v>
      </c>
      <c r="J49" s="227"/>
      <c r="K49" s="227"/>
      <c r="L49" s="228"/>
    </row>
    <row r="50" spans="1:18" s="12" customFormat="1" ht="38.1" customHeight="1" x14ac:dyDescent="0.25">
      <c r="A50" s="128"/>
      <c r="B50" s="186" t="s">
        <v>128</v>
      </c>
      <c r="C50" s="186"/>
      <c r="D50" s="186"/>
      <c r="E50" s="186"/>
      <c r="F50" s="16"/>
      <c r="G50" s="17"/>
      <c r="H50" s="17"/>
      <c r="I50" s="229"/>
      <c r="J50" s="230"/>
      <c r="K50" s="230"/>
      <c r="L50" s="231"/>
    </row>
    <row r="51" spans="1:18" s="12" customFormat="1" ht="38.1" customHeight="1" x14ac:dyDescent="0.25">
      <c r="A51" s="128"/>
      <c r="B51" s="186" t="s">
        <v>129</v>
      </c>
      <c r="C51" s="186"/>
      <c r="D51" s="186"/>
      <c r="E51" s="186"/>
      <c r="F51" s="16"/>
      <c r="G51" s="17"/>
      <c r="H51" s="17"/>
      <c r="I51" s="229"/>
      <c r="J51" s="230"/>
      <c r="K51" s="230"/>
      <c r="L51" s="231"/>
      <c r="Q51" s="40"/>
      <c r="R51" s="52"/>
    </row>
    <row r="52" spans="1:18" s="12" customFormat="1" ht="30.95" customHeight="1" x14ac:dyDescent="0.25">
      <c r="A52" s="128"/>
      <c r="B52" s="186" t="s">
        <v>178</v>
      </c>
      <c r="C52" s="186"/>
      <c r="D52" s="186"/>
      <c r="E52" s="186"/>
      <c r="F52" s="16"/>
      <c r="G52" s="17"/>
      <c r="H52" s="17"/>
      <c r="I52" s="222"/>
      <c r="J52" s="223"/>
      <c r="K52" s="223"/>
      <c r="L52" s="224"/>
      <c r="Q52" s="40"/>
      <c r="R52" s="52"/>
    </row>
    <row r="53" spans="1:18" s="19" customFormat="1" ht="21.75" customHeight="1" x14ac:dyDescent="0.25">
      <c r="A53" s="130"/>
      <c r="B53" s="18" t="s">
        <v>52</v>
      </c>
      <c r="C53" s="18" t="s">
        <v>76</v>
      </c>
      <c r="D53" s="18" t="s">
        <v>82</v>
      </c>
      <c r="E53" s="18" t="s">
        <v>77</v>
      </c>
      <c r="F53" s="18" t="s">
        <v>78</v>
      </c>
      <c r="G53" s="18" t="s">
        <v>80</v>
      </c>
      <c r="H53" s="18" t="s">
        <v>79</v>
      </c>
      <c r="I53" s="18" t="s">
        <v>53</v>
      </c>
      <c r="J53" s="18" t="s">
        <v>54</v>
      </c>
      <c r="K53" s="18" t="s">
        <v>55</v>
      </c>
      <c r="L53" s="18"/>
    </row>
    <row r="54" spans="1:18" s="19" customFormat="1" ht="21.75" customHeight="1" x14ac:dyDescent="0.25">
      <c r="A54" s="130"/>
    </row>
    <row r="55" spans="1:18" s="13" customFormat="1" ht="34.5" customHeight="1" x14ac:dyDescent="0.3">
      <c r="A55" s="148">
        <v>5</v>
      </c>
      <c r="B55" s="191" t="s">
        <v>161</v>
      </c>
      <c r="C55" s="191"/>
      <c r="D55" s="191"/>
      <c r="E55" s="191"/>
      <c r="F55" s="191"/>
      <c r="G55" s="191"/>
      <c r="H55" s="191"/>
      <c r="I55" s="191"/>
      <c r="J55" s="191"/>
      <c r="K55" s="191"/>
      <c r="L55" s="191"/>
      <c r="Q55" s="85"/>
      <c r="R55" s="86"/>
    </row>
    <row r="56" spans="1:18" s="13" customFormat="1" x14ac:dyDescent="0.25">
      <c r="A56" s="128"/>
      <c r="B56" s="215" t="s">
        <v>47</v>
      </c>
      <c r="C56" s="215"/>
      <c r="D56" s="215"/>
      <c r="E56" s="215"/>
      <c r="F56" s="20" t="s">
        <v>134</v>
      </c>
      <c r="G56" s="263" t="s">
        <v>32</v>
      </c>
      <c r="H56" s="263"/>
      <c r="I56" s="263"/>
      <c r="J56" s="263"/>
      <c r="K56" s="263"/>
      <c r="L56" s="263"/>
      <c r="Q56" s="85"/>
      <c r="R56" s="86"/>
    </row>
    <row r="57" spans="1:18" s="12" customFormat="1" ht="27.75" customHeight="1" x14ac:dyDescent="0.25">
      <c r="A57" s="128"/>
      <c r="B57" s="186" t="s">
        <v>33</v>
      </c>
      <c r="C57" s="186"/>
      <c r="D57" s="186"/>
      <c r="E57" s="186"/>
      <c r="F57" s="139"/>
      <c r="G57" s="187"/>
      <c r="H57" s="187"/>
      <c r="I57" s="187"/>
      <c r="J57" s="187"/>
      <c r="K57" s="187"/>
      <c r="L57" s="187"/>
      <c r="Q57" s="40"/>
      <c r="R57" s="52"/>
    </row>
    <row r="58" spans="1:18" s="12" customFormat="1" ht="32.25" customHeight="1" x14ac:dyDescent="0.25">
      <c r="A58" s="128"/>
      <c r="B58" s="186" t="s">
        <v>34</v>
      </c>
      <c r="C58" s="186"/>
      <c r="D58" s="186"/>
      <c r="E58" s="186"/>
      <c r="F58" s="139"/>
      <c r="G58" s="187"/>
      <c r="H58" s="187"/>
      <c r="I58" s="187"/>
      <c r="J58" s="187"/>
      <c r="K58" s="187"/>
      <c r="L58" s="187"/>
      <c r="Q58" s="40"/>
      <c r="R58" s="52"/>
    </row>
    <row r="59" spans="1:18" s="12" customFormat="1" ht="32.25" customHeight="1" x14ac:dyDescent="0.25">
      <c r="A59" s="128"/>
      <c r="B59" s="186" t="s">
        <v>35</v>
      </c>
      <c r="C59" s="186"/>
      <c r="D59" s="186"/>
      <c r="E59" s="186"/>
      <c r="F59" s="139"/>
      <c r="G59" s="187"/>
      <c r="H59" s="187"/>
      <c r="I59" s="187"/>
      <c r="J59" s="187"/>
      <c r="K59" s="187"/>
      <c r="L59" s="187"/>
      <c r="Q59" s="40"/>
      <c r="R59" s="52"/>
    </row>
    <row r="60" spans="1:18" s="12" customFormat="1" ht="50.1" customHeight="1" x14ac:dyDescent="0.25">
      <c r="A60" s="128"/>
      <c r="B60" s="186" t="s">
        <v>135</v>
      </c>
      <c r="C60" s="186"/>
      <c r="D60" s="186"/>
      <c r="E60" s="186"/>
      <c r="F60" s="139"/>
      <c r="G60" s="187"/>
      <c r="H60" s="187"/>
      <c r="I60" s="187"/>
      <c r="J60" s="187"/>
      <c r="K60" s="187"/>
      <c r="L60" s="187"/>
      <c r="Q60" s="40"/>
      <c r="R60" s="52"/>
    </row>
    <row r="61" spans="1:18" s="12" customFormat="1" ht="49.5" customHeight="1" x14ac:dyDescent="0.25">
      <c r="A61" s="128"/>
      <c r="B61" s="186" t="s">
        <v>38</v>
      </c>
      <c r="C61" s="186"/>
      <c r="D61" s="186"/>
      <c r="E61" s="186"/>
      <c r="F61" s="139"/>
      <c r="G61" s="187"/>
      <c r="H61" s="187"/>
      <c r="I61" s="187"/>
      <c r="J61" s="187"/>
      <c r="K61" s="187"/>
      <c r="L61" s="187"/>
      <c r="Q61" s="40"/>
      <c r="R61" s="52"/>
    </row>
    <row r="62" spans="1:18" s="12" customFormat="1" ht="40.5" customHeight="1" x14ac:dyDescent="0.25">
      <c r="A62" s="128"/>
      <c r="B62" s="186" t="s">
        <v>136</v>
      </c>
      <c r="C62" s="186"/>
      <c r="D62" s="186"/>
      <c r="E62" s="186"/>
      <c r="F62" s="139"/>
      <c r="G62" s="187"/>
      <c r="H62" s="187"/>
      <c r="I62" s="187"/>
      <c r="J62" s="187"/>
      <c r="K62" s="187"/>
      <c r="L62" s="187"/>
      <c r="Q62" s="40"/>
      <c r="R62" s="52"/>
    </row>
    <row r="63" spans="1:18" s="12" customFormat="1" ht="51.75" customHeight="1" x14ac:dyDescent="0.25">
      <c r="A63" s="128"/>
      <c r="B63" s="186" t="s">
        <v>40</v>
      </c>
      <c r="C63" s="186"/>
      <c r="D63" s="186"/>
      <c r="E63" s="186"/>
      <c r="F63" s="139"/>
      <c r="G63" s="187"/>
      <c r="H63" s="187"/>
      <c r="I63" s="187"/>
      <c r="J63" s="187"/>
      <c r="K63" s="187"/>
      <c r="L63" s="187"/>
      <c r="Q63" s="40"/>
      <c r="R63" s="52"/>
    </row>
    <row r="64" spans="1:18" s="12" customFormat="1" ht="39.75" customHeight="1" x14ac:dyDescent="0.25">
      <c r="A64" s="128"/>
      <c r="B64" s="186" t="s">
        <v>41</v>
      </c>
      <c r="C64" s="186"/>
      <c r="D64" s="186"/>
      <c r="E64" s="186"/>
      <c r="F64" s="139"/>
      <c r="G64" s="187"/>
      <c r="H64" s="187"/>
      <c r="I64" s="187"/>
      <c r="J64" s="187"/>
      <c r="K64" s="187"/>
      <c r="L64" s="187"/>
      <c r="Q64" s="40"/>
      <c r="R64" s="52"/>
    </row>
    <row r="65" spans="1:18" s="12" customFormat="1" ht="39.75" customHeight="1" x14ac:dyDescent="0.25">
      <c r="A65" s="128"/>
      <c r="B65" s="186" t="s">
        <v>137</v>
      </c>
      <c r="C65" s="186"/>
      <c r="D65" s="186"/>
      <c r="E65" s="186"/>
      <c r="F65" s="139"/>
      <c r="G65" s="187"/>
      <c r="H65" s="187"/>
      <c r="I65" s="187"/>
      <c r="J65" s="187"/>
      <c r="K65" s="187"/>
      <c r="L65" s="187"/>
      <c r="Q65" s="40"/>
      <c r="R65" s="52"/>
    </row>
    <row r="66" spans="1:18" s="12" customFormat="1" ht="42.75" customHeight="1" x14ac:dyDescent="0.25">
      <c r="A66" s="128"/>
      <c r="B66" s="186" t="s">
        <v>42</v>
      </c>
      <c r="C66" s="186"/>
      <c r="D66" s="186"/>
      <c r="E66" s="186"/>
      <c r="F66" s="139"/>
      <c r="G66" s="187"/>
      <c r="H66" s="187"/>
      <c r="I66" s="187"/>
      <c r="J66" s="187"/>
      <c r="K66" s="187"/>
      <c r="L66" s="187"/>
      <c r="Q66" s="40"/>
      <c r="R66" s="52"/>
    </row>
    <row r="67" spans="1:18" s="12" customFormat="1" ht="43.5" customHeight="1" x14ac:dyDescent="0.25">
      <c r="A67" s="128"/>
      <c r="B67" s="186" t="s">
        <v>43</v>
      </c>
      <c r="C67" s="186"/>
      <c r="D67" s="186"/>
      <c r="E67" s="186"/>
      <c r="F67" s="139"/>
      <c r="G67" s="187"/>
      <c r="H67" s="187"/>
      <c r="I67" s="187"/>
      <c r="J67" s="187"/>
      <c r="K67" s="187"/>
      <c r="L67" s="187"/>
      <c r="Q67" s="40"/>
      <c r="R67" s="52"/>
    </row>
    <row r="68" spans="1:18" s="12" customFormat="1" ht="45.75" customHeight="1" x14ac:dyDescent="0.25">
      <c r="A68" s="128"/>
      <c r="B68" s="186" t="s">
        <v>44</v>
      </c>
      <c r="C68" s="186"/>
      <c r="D68" s="186"/>
      <c r="E68" s="186"/>
      <c r="F68" s="139"/>
      <c r="G68" s="187"/>
      <c r="H68" s="187"/>
      <c r="I68" s="187"/>
      <c r="J68" s="187"/>
      <c r="K68" s="187"/>
      <c r="L68" s="187"/>
      <c r="Q68" s="40"/>
      <c r="R68" s="52"/>
    </row>
    <row r="69" spans="1:18" s="19" customFormat="1" x14ac:dyDescent="0.25">
      <c r="A69" s="130"/>
      <c r="B69" s="257"/>
      <c r="C69" s="257"/>
      <c r="D69" s="257"/>
      <c r="E69" s="257"/>
      <c r="F69" s="257"/>
      <c r="G69" s="257"/>
      <c r="H69" s="257"/>
      <c r="I69" s="257"/>
      <c r="J69" s="257"/>
      <c r="K69" s="257"/>
      <c r="L69" s="257"/>
      <c r="M69" s="19" t="s">
        <v>66</v>
      </c>
    </row>
    <row r="70" spans="1:18" s="13" customFormat="1" x14ac:dyDescent="0.3">
      <c r="A70" s="128">
        <v>6</v>
      </c>
      <c r="B70" s="191" t="s">
        <v>140</v>
      </c>
      <c r="C70" s="191"/>
      <c r="D70" s="191"/>
      <c r="E70" s="191"/>
      <c r="F70" s="191"/>
      <c r="G70" s="191"/>
      <c r="H70" s="191"/>
      <c r="I70" s="191"/>
      <c r="J70" s="191"/>
      <c r="K70" s="191"/>
      <c r="L70" s="191"/>
    </row>
    <row r="71" spans="1:18" s="52" customFormat="1" ht="42" customHeight="1" x14ac:dyDescent="0.25">
      <c r="A71" s="135"/>
      <c r="B71" s="183" t="s">
        <v>141</v>
      </c>
      <c r="C71" s="185"/>
      <c r="D71" s="199" t="s">
        <v>150</v>
      </c>
      <c r="E71" s="200"/>
      <c r="F71" s="200"/>
      <c r="G71" s="201"/>
      <c r="H71" s="136" t="s">
        <v>148</v>
      </c>
      <c r="I71" s="192" t="s">
        <v>149</v>
      </c>
      <c r="J71" s="192"/>
      <c r="K71" s="192"/>
      <c r="L71" s="192"/>
    </row>
    <row r="72" spans="1:18" s="19" customFormat="1" ht="51.75" customHeight="1" x14ac:dyDescent="0.25">
      <c r="A72" s="130"/>
      <c r="B72" s="202"/>
      <c r="C72" s="203"/>
      <c r="D72" s="189"/>
      <c r="E72" s="189"/>
      <c r="F72" s="189"/>
      <c r="G72" s="189"/>
      <c r="H72" s="162"/>
      <c r="I72" s="189"/>
      <c r="J72" s="189"/>
      <c r="K72" s="189"/>
      <c r="L72" s="189"/>
    </row>
    <row r="73" spans="1:18" s="19" customFormat="1" ht="77.25" customHeight="1" x14ac:dyDescent="0.25">
      <c r="A73" s="130"/>
      <c r="B73" s="202"/>
      <c r="C73" s="203"/>
      <c r="D73" s="189"/>
      <c r="E73" s="189"/>
      <c r="F73" s="189"/>
      <c r="G73" s="189"/>
      <c r="H73" s="162"/>
      <c r="I73" s="189"/>
      <c r="J73" s="189"/>
      <c r="K73" s="189"/>
      <c r="L73" s="189"/>
    </row>
    <row r="74" spans="1:18" s="19" customFormat="1" ht="61.5" customHeight="1" x14ac:dyDescent="0.25">
      <c r="A74" s="130"/>
      <c r="B74" s="204"/>
      <c r="C74" s="205"/>
      <c r="D74" s="206"/>
      <c r="E74" s="206"/>
      <c r="F74" s="206"/>
      <c r="G74" s="205"/>
      <c r="H74" s="141"/>
      <c r="I74" s="179"/>
      <c r="J74" s="180"/>
      <c r="K74" s="180"/>
      <c r="L74" s="181"/>
    </row>
    <row r="75" spans="1:18" s="19" customFormat="1" ht="65.25" customHeight="1" x14ac:dyDescent="0.25">
      <c r="A75" s="130"/>
      <c r="B75" s="204"/>
      <c r="C75" s="205"/>
      <c r="D75" s="206"/>
      <c r="E75" s="206"/>
      <c r="F75" s="206"/>
      <c r="G75" s="205"/>
      <c r="H75" s="141"/>
      <c r="I75" s="179"/>
      <c r="J75" s="180"/>
      <c r="K75" s="180"/>
      <c r="L75" s="181"/>
    </row>
    <row r="76" spans="1:18" s="19" customFormat="1" ht="67.5" customHeight="1" x14ac:dyDescent="0.25">
      <c r="A76" s="130"/>
      <c r="B76" s="204"/>
      <c r="C76" s="205"/>
      <c r="D76" s="206"/>
      <c r="E76" s="206"/>
      <c r="F76" s="206"/>
      <c r="G76" s="205"/>
      <c r="H76" s="141"/>
      <c r="I76" s="179"/>
      <c r="J76" s="180"/>
      <c r="K76" s="180"/>
      <c r="L76" s="181"/>
    </row>
    <row r="77" spans="1:18" s="19" customFormat="1" ht="60" customHeight="1" x14ac:dyDescent="0.25">
      <c r="A77" s="130"/>
      <c r="B77" s="204"/>
      <c r="C77" s="205"/>
      <c r="D77" s="206"/>
      <c r="E77" s="206"/>
      <c r="F77" s="206"/>
      <c r="G77" s="205"/>
      <c r="H77" s="141"/>
      <c r="I77" s="179"/>
      <c r="J77" s="180"/>
      <c r="K77" s="180"/>
      <c r="L77" s="181"/>
    </row>
    <row r="78" spans="1:18" s="19" customFormat="1" ht="61.5" customHeight="1" x14ac:dyDescent="0.25">
      <c r="A78" s="130"/>
      <c r="B78" s="204"/>
      <c r="C78" s="205"/>
      <c r="D78" s="206"/>
      <c r="E78" s="206"/>
      <c r="F78" s="206"/>
      <c r="G78" s="205"/>
      <c r="H78" s="141"/>
      <c r="I78" s="182"/>
      <c r="J78" s="182"/>
      <c r="K78" s="182"/>
      <c r="L78" s="182"/>
    </row>
    <row r="79" spans="1:18" s="19" customFormat="1" ht="27" customHeight="1" x14ac:dyDescent="0.25">
      <c r="A79" s="130"/>
      <c r="B79" s="183" t="s">
        <v>151</v>
      </c>
      <c r="C79" s="184"/>
      <c r="D79" s="184"/>
      <c r="E79" s="184"/>
      <c r="F79" s="184"/>
      <c r="G79" s="184"/>
      <c r="H79" s="184"/>
      <c r="I79" s="184"/>
      <c r="J79" s="184"/>
      <c r="K79" s="184"/>
      <c r="L79" s="185"/>
    </row>
    <row r="80" spans="1:18" s="19" customFormat="1" ht="33" customHeight="1" x14ac:dyDescent="0.25">
      <c r="A80" s="130"/>
      <c r="B80" s="196" t="s">
        <v>142</v>
      </c>
      <c r="C80" s="197"/>
      <c r="D80" s="195" t="s">
        <v>143</v>
      </c>
      <c r="E80" s="195"/>
      <c r="F80" s="195"/>
      <c r="G80" s="195"/>
      <c r="H80" s="137" t="s">
        <v>154</v>
      </c>
      <c r="I80" s="193" t="s">
        <v>144</v>
      </c>
      <c r="J80" s="193"/>
      <c r="K80" s="193"/>
      <c r="L80" s="193"/>
    </row>
    <row r="81" spans="1:18" s="19" customFormat="1" ht="33.75" customHeight="1" x14ac:dyDescent="0.25">
      <c r="A81" s="130"/>
      <c r="B81" s="196" t="s">
        <v>145</v>
      </c>
      <c r="C81" s="197"/>
      <c r="D81" s="195" t="s">
        <v>146</v>
      </c>
      <c r="E81" s="195"/>
      <c r="F81" s="195"/>
      <c r="G81" s="195"/>
      <c r="H81" s="137" t="s">
        <v>155</v>
      </c>
      <c r="I81" s="193" t="s">
        <v>147</v>
      </c>
      <c r="J81" s="193"/>
      <c r="K81" s="193"/>
      <c r="L81" s="193"/>
    </row>
    <row r="82" spans="1:18" s="19" customFormat="1" x14ac:dyDescent="0.25">
      <c r="A82" s="130"/>
      <c r="B82" s="134" t="s">
        <v>151</v>
      </c>
      <c r="C82" s="134"/>
      <c r="D82" s="134"/>
      <c r="E82" s="134"/>
      <c r="F82" s="134"/>
      <c r="G82" s="134"/>
      <c r="H82" s="134"/>
      <c r="I82" s="134"/>
      <c r="J82" s="134"/>
      <c r="K82" s="134"/>
      <c r="L82" s="134"/>
    </row>
    <row r="83" spans="1:18" s="13" customFormat="1" x14ac:dyDescent="0.3">
      <c r="A83" s="128">
        <v>7</v>
      </c>
      <c r="B83" s="191" t="s">
        <v>31</v>
      </c>
      <c r="C83" s="191"/>
      <c r="D83" s="191"/>
      <c r="E83" s="191"/>
      <c r="F83" s="191"/>
      <c r="G83" s="191"/>
      <c r="H83" s="191"/>
      <c r="I83" s="191"/>
      <c r="J83" s="191"/>
      <c r="K83" s="191"/>
      <c r="L83" s="191"/>
    </row>
    <row r="84" spans="1:18" s="13" customFormat="1" x14ac:dyDescent="0.25">
      <c r="A84" s="128"/>
      <c r="B84" s="190" t="s">
        <v>47</v>
      </c>
      <c r="C84" s="190"/>
      <c r="D84" s="190"/>
      <c r="E84" s="190"/>
      <c r="F84" s="20" t="s">
        <v>134</v>
      </c>
      <c r="G84" s="263" t="s">
        <v>32</v>
      </c>
      <c r="H84" s="263"/>
      <c r="I84" s="263"/>
      <c r="J84" s="263"/>
      <c r="K84" s="263"/>
      <c r="L84" s="263"/>
    </row>
    <row r="85" spans="1:18" s="13" customFormat="1" ht="66.75" customHeight="1" x14ac:dyDescent="0.25">
      <c r="A85" s="128"/>
      <c r="B85" s="186" t="s">
        <v>98</v>
      </c>
      <c r="C85" s="186"/>
      <c r="D85" s="186"/>
      <c r="E85" s="186"/>
      <c r="F85" s="21"/>
      <c r="G85" s="216"/>
      <c r="H85" s="217"/>
      <c r="I85" s="217"/>
      <c r="J85" s="217"/>
      <c r="K85" s="217"/>
      <c r="L85" s="218"/>
    </row>
    <row r="86" spans="1:18" s="13" customFormat="1" x14ac:dyDescent="0.25">
      <c r="A86" s="128"/>
      <c r="B86" s="243" t="s">
        <v>97</v>
      </c>
      <c r="C86" s="244"/>
      <c r="D86" s="244"/>
      <c r="E86" s="245"/>
      <c r="F86" s="241"/>
      <c r="G86" s="22" t="s">
        <v>65</v>
      </c>
      <c r="H86" s="23"/>
      <c r="I86" s="161"/>
      <c r="J86" s="251" t="s">
        <v>70</v>
      </c>
      <c r="K86" s="251"/>
      <c r="L86" s="252"/>
    </row>
    <row r="87" spans="1:18" s="13" customFormat="1" x14ac:dyDescent="0.25">
      <c r="A87" s="128"/>
      <c r="B87" s="246"/>
      <c r="C87" s="207"/>
      <c r="D87" s="207"/>
      <c r="E87" s="247"/>
      <c r="F87" s="242"/>
      <c r="G87" s="24" t="s">
        <v>69</v>
      </c>
      <c r="H87" s="25"/>
      <c r="I87" s="26"/>
      <c r="J87" s="253" t="s">
        <v>68</v>
      </c>
      <c r="K87" s="253"/>
      <c r="L87" s="254"/>
    </row>
    <row r="88" spans="1:18" s="13" customFormat="1" x14ac:dyDescent="0.25">
      <c r="A88" s="128"/>
      <c r="B88" s="246"/>
      <c r="C88" s="207"/>
      <c r="D88" s="207"/>
      <c r="E88" s="247"/>
      <c r="F88" s="242"/>
      <c r="G88" s="27" t="s">
        <v>67</v>
      </c>
      <c r="H88" s="28"/>
      <c r="I88" s="28"/>
      <c r="J88" s="28"/>
      <c r="K88" s="28"/>
      <c r="L88" s="29"/>
    </row>
    <row r="89" spans="1:18" s="12" customFormat="1" x14ac:dyDescent="0.25">
      <c r="A89" s="128"/>
      <c r="B89" s="248"/>
      <c r="C89" s="249"/>
      <c r="D89" s="249"/>
      <c r="E89" s="250"/>
      <c r="F89" s="216"/>
      <c r="G89" s="30"/>
      <c r="H89" s="31"/>
      <c r="I89" s="31"/>
      <c r="J89" s="31"/>
      <c r="K89" s="31"/>
      <c r="L89" s="32"/>
    </row>
    <row r="90" spans="1:18" s="12" customFormat="1" ht="51.75" customHeight="1" x14ac:dyDescent="0.25">
      <c r="A90" s="128"/>
      <c r="B90" s="186" t="s">
        <v>23</v>
      </c>
      <c r="C90" s="186"/>
      <c r="D90" s="186"/>
      <c r="E90" s="186"/>
      <c r="F90" s="21"/>
      <c r="G90" s="216"/>
      <c r="H90" s="217"/>
      <c r="I90" s="217"/>
      <c r="J90" s="217"/>
      <c r="K90" s="217"/>
      <c r="L90" s="218"/>
    </row>
    <row r="91" spans="1:18" s="12" customFormat="1" ht="55.5" customHeight="1" x14ac:dyDescent="0.25">
      <c r="A91" s="128"/>
      <c r="B91" s="186" t="s">
        <v>24</v>
      </c>
      <c r="C91" s="186"/>
      <c r="D91" s="186"/>
      <c r="E91" s="186"/>
      <c r="F91" s="21"/>
      <c r="G91" s="219"/>
      <c r="H91" s="220"/>
      <c r="I91" s="220"/>
      <c r="J91" s="220"/>
      <c r="K91" s="220"/>
      <c r="L91" s="221"/>
    </row>
    <row r="92" spans="1:18" s="12" customFormat="1" ht="57.75" customHeight="1" x14ac:dyDescent="0.25">
      <c r="A92" s="128"/>
      <c r="B92" s="186" t="s">
        <v>25</v>
      </c>
      <c r="C92" s="186"/>
      <c r="D92" s="186"/>
      <c r="E92" s="186"/>
      <c r="F92" s="21"/>
      <c r="G92" s="219"/>
      <c r="H92" s="220"/>
      <c r="I92" s="220"/>
      <c r="J92" s="220"/>
      <c r="K92" s="220"/>
      <c r="L92" s="221"/>
    </row>
    <row r="93" spans="1:18" s="12" customFormat="1" ht="47.25" customHeight="1" x14ac:dyDescent="0.25">
      <c r="A93" s="128"/>
      <c r="B93" s="186" t="s">
        <v>26</v>
      </c>
      <c r="C93" s="186"/>
      <c r="D93" s="186"/>
      <c r="E93" s="186"/>
      <c r="F93" s="21"/>
      <c r="G93" s="219"/>
      <c r="H93" s="220"/>
      <c r="I93" s="220"/>
      <c r="J93" s="220"/>
      <c r="K93" s="220"/>
      <c r="L93" s="221"/>
    </row>
    <row r="94" spans="1:18" s="12" customFormat="1" ht="44.25" customHeight="1" x14ac:dyDescent="0.25">
      <c r="A94" s="128"/>
      <c r="B94" s="186" t="s">
        <v>27</v>
      </c>
      <c r="C94" s="186"/>
      <c r="D94" s="186"/>
      <c r="E94" s="186"/>
      <c r="F94" s="21"/>
      <c r="G94" s="219"/>
      <c r="H94" s="220"/>
      <c r="I94" s="220"/>
      <c r="J94" s="220"/>
      <c r="K94" s="220"/>
      <c r="L94" s="221"/>
    </row>
    <row r="95" spans="1:18" s="12" customFormat="1" ht="51.75" customHeight="1" x14ac:dyDescent="0.25">
      <c r="A95" s="128"/>
      <c r="B95" s="186" t="s">
        <v>28</v>
      </c>
      <c r="C95" s="186"/>
      <c r="D95" s="186"/>
      <c r="E95" s="186"/>
      <c r="F95" s="21"/>
      <c r="G95" s="219"/>
      <c r="H95" s="220"/>
      <c r="I95" s="220"/>
      <c r="J95" s="220"/>
      <c r="K95" s="220"/>
      <c r="L95" s="221"/>
    </row>
    <row r="96" spans="1:18" s="12" customFormat="1" ht="54" customHeight="1" x14ac:dyDescent="0.25">
      <c r="A96" s="128"/>
      <c r="B96" s="268" t="s">
        <v>152</v>
      </c>
      <c r="C96" s="268"/>
      <c r="D96" s="268"/>
      <c r="E96" s="268"/>
      <c r="F96" s="268"/>
      <c r="G96" s="268"/>
      <c r="H96" s="268"/>
      <c r="I96" s="268"/>
      <c r="J96" s="268"/>
      <c r="K96" s="268"/>
      <c r="L96" s="268"/>
      <c r="Q96" s="40"/>
      <c r="R96" s="87"/>
    </row>
    <row r="97" spans="1:18" s="12" customFormat="1" x14ac:dyDescent="0.25">
      <c r="A97" s="128"/>
      <c r="B97" s="208"/>
      <c r="C97" s="208"/>
      <c r="D97" s="208"/>
      <c r="E97" s="33"/>
      <c r="F97" s="34"/>
      <c r="G97" s="34"/>
      <c r="H97" s="34"/>
      <c r="I97" s="34"/>
      <c r="J97" s="34"/>
      <c r="K97" s="34"/>
      <c r="L97" s="34"/>
      <c r="Q97" s="40"/>
      <c r="R97" s="87"/>
    </row>
    <row r="98" spans="1:18" s="12" customFormat="1" ht="36" customHeight="1" x14ac:dyDescent="0.3">
      <c r="A98" s="128">
        <v>8</v>
      </c>
      <c r="B98" s="258" t="s">
        <v>29</v>
      </c>
      <c r="C98" s="258"/>
      <c r="D98" s="258"/>
      <c r="E98" s="258"/>
      <c r="F98" s="258"/>
      <c r="G98" s="258"/>
      <c r="H98" s="123"/>
      <c r="I98" s="57"/>
      <c r="J98" s="57"/>
      <c r="K98" s="57"/>
      <c r="L98" s="57"/>
      <c r="Q98" s="40"/>
      <c r="R98" s="87"/>
    </row>
    <row r="99" spans="1:18" s="12" customFormat="1" ht="15.75" customHeight="1" x14ac:dyDescent="0.35">
      <c r="A99" s="128"/>
      <c r="B99" s="124"/>
      <c r="C99" s="124"/>
      <c r="D99" s="124"/>
      <c r="E99" s="124"/>
      <c r="F99" s="124"/>
      <c r="G99" s="124"/>
      <c r="H99" s="123"/>
      <c r="I99" s="57"/>
      <c r="J99" s="57"/>
      <c r="K99" s="57"/>
      <c r="L99" s="57"/>
      <c r="Q99" s="40"/>
      <c r="R99" s="87"/>
    </row>
    <row r="100" spans="1:18" s="12" customFormat="1" ht="19.5" x14ac:dyDescent="0.3">
      <c r="A100" s="128">
        <v>8.1</v>
      </c>
      <c r="B100" s="186" t="s">
        <v>21</v>
      </c>
      <c r="C100" s="186"/>
      <c r="D100" s="186"/>
      <c r="E100" s="186"/>
      <c r="F100" s="274"/>
      <c r="G100" s="275"/>
      <c r="H100" s="140"/>
      <c r="I100" s="142"/>
      <c r="J100" s="142"/>
      <c r="K100" s="142"/>
      <c r="L100" s="142"/>
      <c r="Q100" s="40"/>
      <c r="R100" s="52"/>
    </row>
    <row r="101" spans="1:18" s="12" customFormat="1" x14ac:dyDescent="0.3">
      <c r="A101" s="128"/>
      <c r="B101" s="186" t="s">
        <v>20</v>
      </c>
      <c r="C101" s="186"/>
      <c r="D101" s="186"/>
      <c r="E101" s="186"/>
      <c r="F101" s="276"/>
      <c r="G101" s="277"/>
      <c r="H101" s="140"/>
      <c r="I101" s="142"/>
      <c r="J101" s="142"/>
      <c r="K101" s="142"/>
      <c r="L101" s="142"/>
      <c r="Q101" s="40"/>
      <c r="R101" s="52"/>
    </row>
    <row r="102" spans="1:18" s="19" customFormat="1" ht="32.25" customHeight="1" x14ac:dyDescent="0.25">
      <c r="A102" s="130"/>
      <c r="B102" s="152" t="s">
        <v>168</v>
      </c>
      <c r="C102" s="153" t="s">
        <v>177</v>
      </c>
      <c r="D102" s="153"/>
      <c r="E102" s="153"/>
      <c r="F102" s="153"/>
      <c r="G102" s="153"/>
      <c r="H102" s="154"/>
      <c r="I102" s="154"/>
      <c r="J102" s="154"/>
      <c r="K102" s="154"/>
      <c r="L102" s="154"/>
    </row>
    <row r="103" spans="1:18" s="12" customFormat="1" ht="15.75" customHeight="1" x14ac:dyDescent="0.3">
      <c r="A103" s="131">
        <v>8.1999999999999993</v>
      </c>
      <c r="B103" s="178" t="s">
        <v>133</v>
      </c>
      <c r="C103" s="178"/>
      <c r="D103" s="178"/>
      <c r="E103" s="123"/>
      <c r="F103" s="123"/>
      <c r="G103" s="123"/>
      <c r="H103" s="123"/>
      <c r="I103" s="57"/>
      <c r="J103" s="57"/>
      <c r="K103" s="57"/>
      <c r="L103" s="57"/>
      <c r="Q103" s="40"/>
      <c r="R103" s="87"/>
    </row>
    <row r="104" spans="1:18" s="12" customFormat="1" ht="33" customHeight="1" x14ac:dyDescent="0.25">
      <c r="A104" s="131"/>
      <c r="B104" s="126" t="s">
        <v>91</v>
      </c>
      <c r="C104" s="199" t="s">
        <v>90</v>
      </c>
      <c r="D104" s="200"/>
      <c r="E104" s="200"/>
      <c r="F104" s="200"/>
      <c r="G104" s="200"/>
      <c r="H104" s="200"/>
      <c r="I104" s="200"/>
      <c r="J104" s="200"/>
      <c r="K104" s="200"/>
      <c r="L104" s="201"/>
      <c r="Q104" s="40"/>
      <c r="R104" s="87"/>
    </row>
    <row r="105" spans="1:18" s="12" customFormat="1" ht="41.25" customHeight="1" x14ac:dyDescent="0.25">
      <c r="A105" s="131"/>
      <c r="B105" s="157">
        <v>1</v>
      </c>
      <c r="C105" s="235"/>
      <c r="D105" s="236"/>
      <c r="E105" s="236"/>
      <c r="F105" s="236"/>
      <c r="G105" s="236"/>
      <c r="H105" s="236"/>
      <c r="I105" s="236"/>
      <c r="J105" s="236"/>
      <c r="K105" s="236"/>
      <c r="L105" s="237"/>
      <c r="Q105" s="40"/>
      <c r="R105" s="87"/>
    </row>
    <row r="106" spans="1:18" s="12" customFormat="1" ht="54" customHeight="1" x14ac:dyDescent="0.25">
      <c r="A106" s="131"/>
      <c r="B106" s="157">
        <v>2</v>
      </c>
      <c r="C106" s="235"/>
      <c r="D106" s="236"/>
      <c r="E106" s="236"/>
      <c r="F106" s="236"/>
      <c r="G106" s="236"/>
      <c r="H106" s="236"/>
      <c r="I106" s="236"/>
      <c r="J106" s="236"/>
      <c r="K106" s="236"/>
      <c r="L106" s="237"/>
      <c r="Q106" s="40"/>
      <c r="R106" s="87"/>
    </row>
    <row r="107" spans="1:18" s="40" customFormat="1" ht="15.75" customHeight="1" x14ac:dyDescent="0.25">
      <c r="A107" s="132"/>
      <c r="B107" s="36"/>
      <c r="C107" s="36"/>
      <c r="D107" s="36"/>
      <c r="E107" s="36"/>
      <c r="F107" s="36"/>
      <c r="G107" s="36"/>
      <c r="H107" s="36"/>
      <c r="I107" s="34"/>
      <c r="J107" s="34"/>
      <c r="K107" s="34"/>
      <c r="L107" s="34"/>
      <c r="M107" s="39"/>
      <c r="N107" s="38"/>
    </row>
    <row r="108" spans="1:18" s="40" customFormat="1" ht="24" customHeight="1" x14ac:dyDescent="0.25">
      <c r="A108" s="133">
        <v>8.3000000000000007</v>
      </c>
      <c r="B108" s="178" t="s">
        <v>131</v>
      </c>
      <c r="C108" s="178"/>
      <c r="D108" s="178"/>
      <c r="E108" s="178"/>
      <c r="F108" s="178"/>
      <c r="G108" s="178"/>
      <c r="H108" s="178"/>
      <c r="I108" s="37"/>
      <c r="J108" s="38"/>
      <c r="K108" s="39"/>
      <c r="L108" s="39"/>
      <c r="M108" s="39"/>
      <c r="N108" s="38"/>
    </row>
    <row r="109" spans="1:18" s="46" customFormat="1" ht="47.25" customHeight="1" x14ac:dyDescent="0.25">
      <c r="A109" s="133"/>
      <c r="B109" s="264" t="s">
        <v>88</v>
      </c>
      <c r="C109" s="266" t="s">
        <v>85</v>
      </c>
      <c r="D109" s="267"/>
      <c r="E109" s="232" t="s">
        <v>84</v>
      </c>
      <c r="F109" s="233"/>
      <c r="G109" s="233"/>
      <c r="H109" s="234"/>
      <c r="I109" s="37"/>
      <c r="J109" s="120"/>
      <c r="K109" s="39"/>
      <c r="L109" s="39"/>
      <c r="M109" s="93"/>
      <c r="N109" s="121"/>
    </row>
    <row r="110" spans="1:18" s="52" customFormat="1" ht="15.75" x14ac:dyDescent="0.25">
      <c r="A110" s="133"/>
      <c r="B110" s="265"/>
      <c r="C110" s="41" t="s">
        <v>86</v>
      </c>
      <c r="D110" s="42" t="s">
        <v>87</v>
      </c>
      <c r="E110" s="43" t="s">
        <v>8</v>
      </c>
      <c r="F110" s="44" t="s">
        <v>4</v>
      </c>
      <c r="G110" s="44" t="s">
        <v>3</v>
      </c>
      <c r="H110" s="44" t="s">
        <v>64</v>
      </c>
      <c r="I110" s="45"/>
      <c r="J110" s="93"/>
      <c r="K110" s="93"/>
      <c r="L110" s="93"/>
      <c r="M110" s="57"/>
      <c r="N110" s="87"/>
    </row>
    <row r="111" spans="1:18" s="52" customFormat="1" ht="15.75" x14ac:dyDescent="0.25">
      <c r="A111" s="133"/>
      <c r="B111" s="47">
        <v>1</v>
      </c>
      <c r="C111" s="48">
        <v>0</v>
      </c>
      <c r="D111" s="49"/>
      <c r="E111" s="50"/>
      <c r="F111" s="51"/>
      <c r="G111" s="51"/>
      <c r="H111" s="51"/>
      <c r="I111" s="45"/>
      <c r="J111" s="57"/>
      <c r="K111" s="57"/>
      <c r="L111" s="57"/>
      <c r="M111" s="57"/>
      <c r="N111" s="87"/>
    </row>
    <row r="112" spans="1:18" s="52" customFormat="1" ht="15.75" x14ac:dyDescent="0.25">
      <c r="A112" s="133"/>
      <c r="B112" s="65"/>
      <c r="C112" s="53" t="str">
        <f>IF(ISBLANK(B112),"",D111)</f>
        <v/>
      </c>
      <c r="D112" s="49"/>
      <c r="E112" s="50"/>
      <c r="F112" s="51"/>
      <c r="G112" s="51"/>
      <c r="H112" s="51"/>
      <c r="I112" s="45"/>
      <c r="J112" s="57"/>
      <c r="K112" s="57"/>
      <c r="L112" s="57"/>
      <c r="M112" s="57"/>
      <c r="N112" s="87"/>
    </row>
    <row r="113" spans="1:18" s="52" customFormat="1" ht="15.75" x14ac:dyDescent="0.25">
      <c r="A113" s="133"/>
      <c r="B113" s="65"/>
      <c r="C113" s="53" t="str">
        <f>IF(ISBLANK(B113),"",D112)</f>
        <v/>
      </c>
      <c r="D113" s="49"/>
      <c r="E113" s="50"/>
      <c r="F113" s="51"/>
      <c r="G113" s="51"/>
      <c r="H113" s="51"/>
      <c r="I113" s="45"/>
      <c r="J113" s="57"/>
      <c r="K113" s="57"/>
      <c r="L113" s="57"/>
      <c r="M113" s="57"/>
      <c r="N113" s="87"/>
    </row>
    <row r="114" spans="1:18" s="52" customFormat="1" ht="15.75" x14ac:dyDescent="0.25">
      <c r="A114" s="133"/>
      <c r="B114" s="65"/>
      <c r="C114" s="53" t="str">
        <f>IF(ISBLANK(B114),"",D113)</f>
        <v/>
      </c>
      <c r="D114" s="49"/>
      <c r="E114" s="50"/>
      <c r="F114" s="51"/>
      <c r="G114" s="51"/>
      <c r="H114" s="51"/>
      <c r="I114" s="45"/>
      <c r="J114" s="57"/>
      <c r="K114" s="57"/>
      <c r="L114" s="57"/>
      <c r="M114" s="57"/>
      <c r="N114" s="87"/>
    </row>
    <row r="115" spans="1:18" s="52" customFormat="1" ht="15.75" x14ac:dyDescent="0.25">
      <c r="A115" s="133"/>
      <c r="B115" s="65"/>
      <c r="C115" s="53" t="str">
        <f>IF(ISBLANK(B115),"",D114)</f>
        <v/>
      </c>
      <c r="D115" s="49"/>
      <c r="E115" s="50"/>
      <c r="F115" s="51"/>
      <c r="G115" s="51"/>
      <c r="H115" s="51"/>
      <c r="I115" s="45"/>
      <c r="J115" s="57"/>
      <c r="K115" s="57"/>
      <c r="L115" s="57"/>
      <c r="M115" s="57"/>
      <c r="N115" s="87"/>
    </row>
    <row r="116" spans="1:18" s="12" customFormat="1" ht="15.75" x14ac:dyDescent="0.25">
      <c r="A116" s="131"/>
      <c r="B116" s="54" t="s">
        <v>74</v>
      </c>
      <c r="C116" s="54" t="s">
        <v>73</v>
      </c>
      <c r="D116" s="37" t="s">
        <v>72</v>
      </c>
      <c r="E116" s="119"/>
      <c r="F116" s="52"/>
      <c r="G116" s="56"/>
      <c r="H116" s="56"/>
      <c r="I116" s="55"/>
      <c r="J116" s="57"/>
      <c r="K116" s="57"/>
      <c r="L116" s="57"/>
      <c r="M116" s="57"/>
      <c r="N116" s="39"/>
      <c r="Q116" s="40"/>
      <c r="R116" s="87"/>
    </row>
    <row r="117" spans="1:18" s="52" customFormat="1" ht="15.75" x14ac:dyDescent="0.25">
      <c r="A117" s="133">
        <v>8.4</v>
      </c>
      <c r="B117" s="36" t="s">
        <v>138</v>
      </c>
      <c r="C117" s="56"/>
      <c r="D117" s="55"/>
      <c r="E117" s="160" t="s">
        <v>175</v>
      </c>
      <c r="F117" s="40" t="s">
        <v>173</v>
      </c>
      <c r="G117" s="54" t="s">
        <v>174</v>
      </c>
      <c r="H117" s="56"/>
      <c r="I117" s="55"/>
      <c r="J117" s="55"/>
      <c r="K117" s="55"/>
      <c r="L117" s="55"/>
      <c r="M117" s="55"/>
      <c r="N117" s="87"/>
      <c r="R117" s="87"/>
    </row>
    <row r="118" spans="1:18" s="52" customFormat="1" ht="15.75" x14ac:dyDescent="0.25">
      <c r="A118" s="133"/>
      <c r="B118" s="127" t="s">
        <v>139</v>
      </c>
      <c r="C118" s="147"/>
      <c r="D118" s="55"/>
      <c r="E118" s="119"/>
      <c r="G118" s="56"/>
      <c r="H118" s="56"/>
      <c r="I118" s="55"/>
      <c r="J118" s="55"/>
      <c r="K118" s="55"/>
      <c r="L118" s="55"/>
      <c r="M118" s="55"/>
      <c r="N118" s="87"/>
      <c r="R118" s="87"/>
    </row>
    <row r="119" spans="1:18" s="52" customFormat="1" ht="15.75" x14ac:dyDescent="0.25">
      <c r="A119" s="133"/>
      <c r="B119" s="127" t="s">
        <v>46</v>
      </c>
      <c r="C119" s="145"/>
      <c r="D119" s="55"/>
      <c r="E119" s="119"/>
      <c r="G119" s="56"/>
      <c r="H119" s="56"/>
      <c r="I119" s="55"/>
      <c r="J119" s="55"/>
      <c r="K119" s="55"/>
      <c r="L119" s="55"/>
      <c r="M119" s="55"/>
      <c r="N119" s="87"/>
      <c r="R119" s="87"/>
    </row>
    <row r="120" spans="1:18" s="12" customFormat="1" ht="15.75" x14ac:dyDescent="0.25">
      <c r="A120" s="131"/>
      <c r="B120" s="54"/>
      <c r="C120" s="54"/>
      <c r="D120" s="37"/>
      <c r="E120" s="119"/>
      <c r="F120" s="52"/>
      <c r="G120" s="56"/>
      <c r="H120" s="56"/>
      <c r="I120" s="55"/>
      <c r="J120" s="57"/>
      <c r="K120" s="57"/>
      <c r="L120" s="57"/>
      <c r="M120" s="57"/>
      <c r="N120" s="39"/>
      <c r="Q120" s="40"/>
      <c r="R120" s="87"/>
    </row>
    <row r="121" spans="1:18" s="12" customFormat="1" ht="15.75" x14ac:dyDescent="0.25">
      <c r="A121" s="133">
        <v>8.5</v>
      </c>
      <c r="B121" s="36" t="s">
        <v>162</v>
      </c>
      <c r="C121" s="56"/>
      <c r="D121" s="37"/>
      <c r="E121" s="119"/>
      <c r="F121" s="52"/>
      <c r="G121" s="56"/>
      <c r="H121" s="56"/>
      <c r="I121" s="55"/>
      <c r="J121" s="138"/>
      <c r="K121" s="138"/>
      <c r="L121" s="138"/>
      <c r="M121" s="138"/>
      <c r="N121" s="39"/>
      <c r="Q121" s="40"/>
      <c r="R121" s="87"/>
    </row>
    <row r="122" spans="1:18" s="12" customFormat="1" ht="31.5" x14ac:dyDescent="0.25">
      <c r="A122" s="133"/>
      <c r="B122" s="127" t="s">
        <v>163</v>
      </c>
      <c r="C122" s="147"/>
      <c r="D122" s="37"/>
      <c r="E122" s="119"/>
      <c r="F122" s="52"/>
      <c r="G122" s="56"/>
      <c r="H122" s="56"/>
      <c r="I122" s="55"/>
      <c r="J122" s="138"/>
      <c r="K122" s="138"/>
      <c r="L122" s="138"/>
      <c r="M122" s="138"/>
      <c r="N122" s="39"/>
      <c r="Q122" s="40"/>
      <c r="R122" s="87"/>
    </row>
    <row r="123" spans="1:18" s="12" customFormat="1" ht="15.75" x14ac:dyDescent="0.25">
      <c r="A123" s="133"/>
      <c r="B123" s="56"/>
      <c r="C123" s="56"/>
      <c r="D123" s="37"/>
      <c r="E123" s="119"/>
      <c r="F123" s="52"/>
      <c r="G123" s="56"/>
      <c r="H123" s="56"/>
      <c r="I123" s="55"/>
      <c r="J123" s="138"/>
      <c r="K123" s="138"/>
      <c r="L123" s="138"/>
      <c r="M123" s="138"/>
      <c r="N123" s="39"/>
      <c r="Q123" s="40"/>
      <c r="R123" s="87"/>
    </row>
    <row r="124" spans="1:18" s="12" customFormat="1" ht="15.75" x14ac:dyDescent="0.25">
      <c r="A124" s="131">
        <v>8.6</v>
      </c>
      <c r="B124" s="214" t="s">
        <v>62</v>
      </c>
      <c r="C124" s="214"/>
      <c r="D124" s="214"/>
      <c r="E124" s="214"/>
      <c r="F124" s="214"/>
      <c r="G124" s="214"/>
      <c r="H124" s="34"/>
      <c r="I124" s="34"/>
      <c r="J124" s="57"/>
      <c r="K124" s="57"/>
      <c r="L124" s="57"/>
      <c r="M124" s="57"/>
      <c r="Q124" s="40"/>
      <c r="R124" s="87"/>
    </row>
    <row r="125" spans="1:18" s="12" customFormat="1" x14ac:dyDescent="0.25">
      <c r="A125" s="128"/>
      <c r="B125" s="213" t="s">
        <v>180</v>
      </c>
      <c r="C125" s="213"/>
      <c r="D125" s="213"/>
      <c r="E125" s="213"/>
      <c r="F125" s="213"/>
      <c r="G125" s="213"/>
      <c r="H125" s="34"/>
      <c r="I125" s="34"/>
      <c r="J125" s="57"/>
      <c r="K125" s="57"/>
      <c r="L125" s="57"/>
      <c r="Q125" s="40"/>
      <c r="R125" s="87"/>
    </row>
    <row r="126" spans="1:18" s="12" customFormat="1" x14ac:dyDescent="0.25">
      <c r="A126" s="128"/>
      <c r="B126" s="58" t="s">
        <v>1</v>
      </c>
      <c r="C126" s="59">
        <v>1</v>
      </c>
      <c r="D126" s="60">
        <v>2</v>
      </c>
      <c r="E126" s="60">
        <v>3</v>
      </c>
      <c r="F126" s="60">
        <v>4</v>
      </c>
      <c r="G126" s="60">
        <v>5</v>
      </c>
      <c r="H126" s="34"/>
      <c r="I126" s="34"/>
      <c r="J126" s="34"/>
      <c r="K126" s="34"/>
      <c r="L126" s="34"/>
      <c r="Q126" s="88"/>
      <c r="R126" s="87"/>
    </row>
    <row r="127" spans="1:18" s="39" customFormat="1" x14ac:dyDescent="0.25">
      <c r="A127" s="129"/>
      <c r="B127" s="61" t="s">
        <v>2</v>
      </c>
      <c r="C127" s="62"/>
      <c r="D127" s="62"/>
      <c r="E127" s="62"/>
      <c r="F127" s="62"/>
      <c r="G127" s="62"/>
      <c r="H127" s="34"/>
      <c r="I127" s="34"/>
      <c r="J127" s="34"/>
      <c r="K127" s="34"/>
      <c r="L127" s="34"/>
      <c r="Q127" s="89"/>
      <c r="R127" s="87"/>
    </row>
    <row r="128" spans="1:18" s="39" customFormat="1" x14ac:dyDescent="0.25">
      <c r="A128" s="129"/>
      <c r="B128" s="63" t="s">
        <v>0</v>
      </c>
      <c r="C128" s="273" t="s">
        <v>6</v>
      </c>
      <c r="D128" s="273"/>
      <c r="E128" s="273"/>
      <c r="F128" s="273"/>
      <c r="G128" s="64"/>
      <c r="H128" s="57"/>
      <c r="I128" s="57"/>
      <c r="J128" s="57"/>
      <c r="K128" s="57"/>
      <c r="L128" s="57"/>
      <c r="Q128" s="89"/>
      <c r="R128" s="87"/>
    </row>
    <row r="129" spans="1:18" s="39" customFormat="1" x14ac:dyDescent="0.25">
      <c r="A129" s="129"/>
      <c r="B129" s="61">
        <v>0</v>
      </c>
      <c r="C129" s="65"/>
      <c r="D129" s="65"/>
      <c r="E129" s="65"/>
      <c r="F129" s="66"/>
      <c r="G129" s="66"/>
      <c r="H129" s="57"/>
      <c r="I129" s="57"/>
      <c r="J129" s="57"/>
      <c r="K129" s="57"/>
      <c r="L129" s="57"/>
      <c r="Q129" s="90">
        <v>3</v>
      </c>
      <c r="R129" s="87"/>
    </row>
    <row r="130" spans="1:18" s="12" customFormat="1" x14ac:dyDescent="0.25">
      <c r="A130" s="128"/>
      <c r="B130" s="61">
        <f>B129+0.1</f>
        <v>0.1</v>
      </c>
      <c r="C130" s="67"/>
      <c r="D130" s="65"/>
      <c r="E130" s="65"/>
      <c r="F130" s="66"/>
      <c r="G130" s="66"/>
      <c r="H130" s="57"/>
      <c r="I130" s="57"/>
      <c r="J130" s="57"/>
      <c r="K130" s="57"/>
      <c r="L130" s="57"/>
      <c r="Q130" s="90">
        <v>3</v>
      </c>
      <c r="R130" s="87"/>
    </row>
    <row r="131" spans="1:18" s="12" customFormat="1" x14ac:dyDescent="0.25">
      <c r="A131" s="128"/>
      <c r="B131" s="61">
        <f t="shared" ref="B131:B169" si="0">B130+0.1</f>
        <v>0.2</v>
      </c>
      <c r="C131" s="67"/>
      <c r="D131" s="65"/>
      <c r="E131" s="65"/>
      <c r="F131" s="66"/>
      <c r="G131" s="66"/>
      <c r="H131" s="34"/>
      <c r="I131" s="34"/>
      <c r="J131" s="34"/>
      <c r="K131" s="34"/>
      <c r="L131" s="34"/>
      <c r="Q131" s="90">
        <v>3</v>
      </c>
      <c r="R131" s="87"/>
    </row>
    <row r="132" spans="1:18" s="12" customFormat="1" x14ac:dyDescent="0.25">
      <c r="A132" s="128"/>
      <c r="B132" s="61">
        <f t="shared" si="0"/>
        <v>0.30000000000000004</v>
      </c>
      <c r="C132" s="67"/>
      <c r="D132" s="65"/>
      <c r="E132" s="65"/>
      <c r="F132" s="66"/>
      <c r="G132" s="66"/>
      <c r="H132" s="34"/>
      <c r="I132" s="34"/>
      <c r="J132" s="34"/>
      <c r="K132" s="34"/>
      <c r="L132" s="34"/>
      <c r="Q132" s="90">
        <v>3</v>
      </c>
      <c r="R132" s="87"/>
    </row>
    <row r="133" spans="1:18" s="12" customFormat="1" x14ac:dyDescent="0.25">
      <c r="A133" s="128"/>
      <c r="B133" s="61">
        <f t="shared" si="0"/>
        <v>0.4</v>
      </c>
      <c r="C133" s="67"/>
      <c r="D133" s="65"/>
      <c r="E133" s="65"/>
      <c r="F133" s="66"/>
      <c r="G133" s="66"/>
      <c r="H133" s="34"/>
      <c r="I133" s="34"/>
      <c r="J133" s="34"/>
      <c r="K133" s="34"/>
      <c r="L133" s="34"/>
      <c r="Q133" s="90">
        <v>3</v>
      </c>
      <c r="R133" s="87"/>
    </row>
    <row r="134" spans="1:18" s="12" customFormat="1" x14ac:dyDescent="0.25">
      <c r="A134" s="128"/>
      <c r="B134" s="61">
        <f t="shared" si="0"/>
        <v>0.5</v>
      </c>
      <c r="C134" s="67"/>
      <c r="D134" s="65"/>
      <c r="E134" s="65"/>
      <c r="F134" s="66"/>
      <c r="G134" s="66"/>
      <c r="H134" s="34"/>
      <c r="I134" s="34"/>
      <c r="J134" s="34"/>
      <c r="K134" s="34"/>
      <c r="L134" s="34"/>
      <c r="Q134" s="90">
        <v>3</v>
      </c>
      <c r="R134" s="87"/>
    </row>
    <row r="135" spans="1:18" s="12" customFormat="1" x14ac:dyDescent="0.25">
      <c r="A135" s="128"/>
      <c r="B135" s="61">
        <f t="shared" si="0"/>
        <v>0.6</v>
      </c>
      <c r="C135" s="67"/>
      <c r="D135" s="65"/>
      <c r="E135" s="65"/>
      <c r="F135" s="66"/>
      <c r="G135" s="66"/>
      <c r="H135" s="34"/>
      <c r="I135" s="34"/>
      <c r="J135" s="34"/>
      <c r="K135" s="34"/>
      <c r="L135" s="34"/>
      <c r="Q135" s="90">
        <v>3</v>
      </c>
      <c r="R135" s="87"/>
    </row>
    <row r="136" spans="1:18" s="12" customFormat="1" x14ac:dyDescent="0.25">
      <c r="A136" s="128"/>
      <c r="B136" s="61">
        <f t="shared" si="0"/>
        <v>0.7</v>
      </c>
      <c r="C136" s="67"/>
      <c r="D136" s="65"/>
      <c r="E136" s="65"/>
      <c r="F136" s="66"/>
      <c r="G136" s="66"/>
      <c r="H136" s="34"/>
      <c r="I136" s="34"/>
      <c r="J136" s="34"/>
      <c r="K136" s="34"/>
      <c r="L136" s="34"/>
      <c r="Q136" s="90">
        <v>3</v>
      </c>
      <c r="R136" s="87"/>
    </row>
    <row r="137" spans="1:18" s="12" customFormat="1" x14ac:dyDescent="0.25">
      <c r="A137" s="128"/>
      <c r="B137" s="61">
        <f t="shared" si="0"/>
        <v>0.79999999999999993</v>
      </c>
      <c r="C137" s="67"/>
      <c r="D137" s="65"/>
      <c r="E137" s="65"/>
      <c r="F137" s="66"/>
      <c r="G137" s="66"/>
      <c r="H137" s="34"/>
      <c r="I137" s="34"/>
      <c r="J137" s="34"/>
      <c r="K137" s="34"/>
      <c r="L137" s="34"/>
      <c r="Q137" s="90">
        <v>3</v>
      </c>
      <c r="R137" s="87"/>
    </row>
    <row r="138" spans="1:18" s="12" customFormat="1" x14ac:dyDescent="0.25">
      <c r="A138" s="128"/>
      <c r="B138" s="61">
        <f t="shared" si="0"/>
        <v>0.89999999999999991</v>
      </c>
      <c r="C138" s="67"/>
      <c r="D138" s="65"/>
      <c r="E138" s="65"/>
      <c r="F138" s="66"/>
      <c r="G138" s="66"/>
      <c r="H138" s="34"/>
      <c r="I138" s="34"/>
      <c r="J138" s="34"/>
      <c r="K138" s="34"/>
      <c r="L138" s="34"/>
      <c r="Q138" s="90">
        <v>3</v>
      </c>
      <c r="R138" s="87"/>
    </row>
    <row r="139" spans="1:18" s="12" customFormat="1" x14ac:dyDescent="0.25">
      <c r="A139" s="128"/>
      <c r="B139" s="61">
        <f t="shared" si="0"/>
        <v>0.99999999999999989</v>
      </c>
      <c r="C139" s="67"/>
      <c r="D139" s="65"/>
      <c r="E139" s="65"/>
      <c r="F139" s="66"/>
      <c r="G139" s="66"/>
      <c r="H139" s="34"/>
      <c r="I139" s="34"/>
      <c r="J139" s="34"/>
      <c r="K139" s="34"/>
      <c r="L139" s="34"/>
      <c r="Q139" s="90">
        <v>3</v>
      </c>
      <c r="R139" s="87"/>
    </row>
    <row r="140" spans="1:18" s="12" customFormat="1" x14ac:dyDescent="0.25">
      <c r="A140" s="128"/>
      <c r="B140" s="61">
        <f t="shared" si="0"/>
        <v>1.0999999999999999</v>
      </c>
      <c r="C140" s="67"/>
      <c r="D140" s="65"/>
      <c r="E140" s="65"/>
      <c r="F140" s="66"/>
      <c r="G140" s="66"/>
      <c r="H140" s="34"/>
      <c r="I140" s="34"/>
      <c r="J140" s="34"/>
      <c r="K140" s="34"/>
      <c r="L140" s="34"/>
      <c r="Q140" s="90">
        <v>3</v>
      </c>
      <c r="R140" s="87"/>
    </row>
    <row r="141" spans="1:18" s="12" customFormat="1" x14ac:dyDescent="0.25">
      <c r="A141" s="128"/>
      <c r="B141" s="61">
        <f t="shared" si="0"/>
        <v>1.2</v>
      </c>
      <c r="C141" s="67"/>
      <c r="D141" s="65"/>
      <c r="E141" s="65"/>
      <c r="F141" s="66"/>
      <c r="G141" s="66"/>
      <c r="H141" s="34"/>
      <c r="I141" s="34"/>
      <c r="J141" s="34"/>
      <c r="K141" s="34"/>
      <c r="L141" s="34"/>
      <c r="Q141" s="90">
        <v>3</v>
      </c>
      <c r="R141" s="87"/>
    </row>
    <row r="142" spans="1:18" s="12" customFormat="1" x14ac:dyDescent="0.25">
      <c r="A142" s="128"/>
      <c r="B142" s="61">
        <f t="shared" si="0"/>
        <v>1.3</v>
      </c>
      <c r="C142" s="67"/>
      <c r="D142" s="65"/>
      <c r="E142" s="65"/>
      <c r="F142" s="66"/>
      <c r="G142" s="66"/>
      <c r="H142" s="34"/>
      <c r="I142" s="34"/>
      <c r="J142" s="34"/>
      <c r="K142" s="34"/>
      <c r="L142" s="34"/>
      <c r="Q142" s="90">
        <v>3</v>
      </c>
      <c r="R142" s="87"/>
    </row>
    <row r="143" spans="1:18" s="12" customFormat="1" x14ac:dyDescent="0.25">
      <c r="A143" s="128"/>
      <c r="B143" s="61">
        <f t="shared" si="0"/>
        <v>1.4000000000000001</v>
      </c>
      <c r="C143" s="67"/>
      <c r="D143" s="65"/>
      <c r="E143" s="65"/>
      <c r="F143" s="66"/>
      <c r="G143" s="66"/>
      <c r="H143" s="34"/>
      <c r="I143" s="34"/>
      <c r="J143" s="34"/>
      <c r="K143" s="34"/>
      <c r="L143" s="34"/>
      <c r="Q143" s="90">
        <v>3</v>
      </c>
      <c r="R143" s="87"/>
    </row>
    <row r="144" spans="1:18" s="12" customFormat="1" x14ac:dyDescent="0.25">
      <c r="A144" s="128"/>
      <c r="B144" s="61">
        <f t="shared" si="0"/>
        <v>1.5000000000000002</v>
      </c>
      <c r="C144" s="67"/>
      <c r="D144" s="65"/>
      <c r="E144" s="65"/>
      <c r="F144" s="66"/>
      <c r="G144" s="66"/>
      <c r="H144" s="34"/>
      <c r="I144" s="34"/>
      <c r="J144" s="34"/>
      <c r="K144" s="34"/>
      <c r="L144" s="34"/>
      <c r="Q144" s="90">
        <v>3</v>
      </c>
      <c r="R144" s="87"/>
    </row>
    <row r="145" spans="1:18" s="12" customFormat="1" x14ac:dyDescent="0.25">
      <c r="A145" s="128"/>
      <c r="B145" s="61">
        <f t="shared" si="0"/>
        <v>1.6000000000000003</v>
      </c>
      <c r="C145" s="67"/>
      <c r="D145" s="65"/>
      <c r="E145" s="65"/>
      <c r="F145" s="66"/>
      <c r="G145" s="68"/>
      <c r="H145" s="34"/>
      <c r="I145" s="34"/>
      <c r="J145" s="34"/>
      <c r="K145" s="34"/>
      <c r="L145" s="34"/>
      <c r="Q145" s="90">
        <v>3</v>
      </c>
      <c r="R145" s="87"/>
    </row>
    <row r="146" spans="1:18" s="12" customFormat="1" x14ac:dyDescent="0.25">
      <c r="A146" s="128"/>
      <c r="B146" s="61">
        <f t="shared" si="0"/>
        <v>1.7000000000000004</v>
      </c>
      <c r="C146" s="67"/>
      <c r="D146" s="65"/>
      <c r="E146" s="65"/>
      <c r="F146" s="66"/>
      <c r="G146" s="68"/>
      <c r="H146" s="34"/>
      <c r="I146" s="34"/>
      <c r="J146" s="34"/>
      <c r="K146" s="34"/>
      <c r="L146" s="34"/>
      <c r="Q146" s="90">
        <v>3</v>
      </c>
      <c r="R146" s="87"/>
    </row>
    <row r="147" spans="1:18" s="12" customFormat="1" x14ac:dyDescent="0.25">
      <c r="A147" s="128"/>
      <c r="B147" s="61">
        <f t="shared" si="0"/>
        <v>1.8000000000000005</v>
      </c>
      <c r="C147" s="67"/>
      <c r="D147" s="65"/>
      <c r="E147" s="65"/>
      <c r="F147" s="66"/>
      <c r="G147" s="68"/>
      <c r="H147" s="34"/>
      <c r="I147" s="34"/>
      <c r="J147" s="34"/>
      <c r="K147" s="34"/>
      <c r="L147" s="34"/>
      <c r="Q147" s="90">
        <v>3</v>
      </c>
      <c r="R147" s="87"/>
    </row>
    <row r="148" spans="1:18" s="12" customFormat="1" x14ac:dyDescent="0.25">
      <c r="A148" s="128"/>
      <c r="B148" s="61">
        <f t="shared" si="0"/>
        <v>1.9000000000000006</v>
      </c>
      <c r="C148" s="67"/>
      <c r="D148" s="65"/>
      <c r="E148" s="65"/>
      <c r="F148" s="66"/>
      <c r="G148" s="68"/>
      <c r="H148" s="34"/>
      <c r="I148" s="34"/>
      <c r="J148" s="34"/>
      <c r="K148" s="34"/>
      <c r="L148" s="34"/>
      <c r="Q148" s="90">
        <v>3</v>
      </c>
      <c r="R148" s="87"/>
    </row>
    <row r="149" spans="1:18" s="12" customFormat="1" x14ac:dyDescent="0.25">
      <c r="A149" s="128"/>
      <c r="B149" s="61">
        <f t="shared" si="0"/>
        <v>2.0000000000000004</v>
      </c>
      <c r="C149" s="67"/>
      <c r="D149" s="65"/>
      <c r="E149" s="65"/>
      <c r="F149" s="66"/>
      <c r="G149" s="68"/>
      <c r="H149" s="34"/>
      <c r="I149" s="34"/>
      <c r="J149" s="34"/>
      <c r="K149" s="34"/>
      <c r="L149" s="34"/>
      <c r="Q149" s="90">
        <v>3</v>
      </c>
      <c r="R149" s="87"/>
    </row>
    <row r="150" spans="1:18" s="12" customFormat="1" x14ac:dyDescent="0.25">
      <c r="A150" s="128"/>
      <c r="B150" s="61">
        <f t="shared" si="0"/>
        <v>2.1000000000000005</v>
      </c>
      <c r="C150" s="67"/>
      <c r="D150" s="65"/>
      <c r="E150" s="65"/>
      <c r="F150" s="66"/>
      <c r="G150" s="68"/>
      <c r="H150" s="34"/>
      <c r="I150" s="34"/>
      <c r="J150" s="34"/>
      <c r="K150" s="34"/>
      <c r="L150" s="34"/>
      <c r="Q150" s="90">
        <v>3</v>
      </c>
      <c r="R150" s="87"/>
    </row>
    <row r="151" spans="1:18" s="12" customFormat="1" x14ac:dyDescent="0.25">
      <c r="A151" s="128"/>
      <c r="B151" s="61">
        <f t="shared" si="0"/>
        <v>2.2000000000000006</v>
      </c>
      <c r="C151" s="67"/>
      <c r="D151" s="65"/>
      <c r="E151" s="65"/>
      <c r="F151" s="66"/>
      <c r="G151" s="68"/>
      <c r="H151" s="34"/>
      <c r="I151" s="34"/>
      <c r="J151" s="34"/>
      <c r="K151" s="34"/>
      <c r="L151" s="34"/>
      <c r="Q151" s="90">
        <v>3</v>
      </c>
      <c r="R151" s="87"/>
    </row>
    <row r="152" spans="1:18" s="12" customFormat="1" x14ac:dyDescent="0.25">
      <c r="A152" s="128"/>
      <c r="B152" s="61">
        <f t="shared" si="0"/>
        <v>2.3000000000000007</v>
      </c>
      <c r="C152" s="67"/>
      <c r="D152" s="65"/>
      <c r="E152" s="65"/>
      <c r="F152" s="66"/>
      <c r="G152" s="68"/>
      <c r="H152" s="34"/>
      <c r="I152" s="34"/>
      <c r="J152" s="34"/>
      <c r="K152" s="34"/>
      <c r="L152" s="34"/>
      <c r="Q152" s="90">
        <v>3</v>
      </c>
      <c r="R152" s="87"/>
    </row>
    <row r="153" spans="1:18" s="12" customFormat="1" x14ac:dyDescent="0.25">
      <c r="A153" s="128"/>
      <c r="B153" s="61">
        <f t="shared" si="0"/>
        <v>2.4000000000000008</v>
      </c>
      <c r="C153" s="67"/>
      <c r="D153" s="65"/>
      <c r="E153" s="65"/>
      <c r="F153" s="66"/>
      <c r="G153" s="68"/>
      <c r="H153" s="34"/>
      <c r="I153" s="34"/>
      <c r="J153" s="34"/>
      <c r="K153" s="34"/>
      <c r="L153" s="34"/>
      <c r="Q153" s="90">
        <v>3</v>
      </c>
      <c r="R153" s="87"/>
    </row>
    <row r="154" spans="1:18" s="12" customFormat="1" x14ac:dyDescent="0.25">
      <c r="A154" s="128"/>
      <c r="B154" s="61">
        <f t="shared" si="0"/>
        <v>2.5000000000000009</v>
      </c>
      <c r="C154" s="67"/>
      <c r="D154" s="65"/>
      <c r="E154" s="65"/>
      <c r="F154" s="66"/>
      <c r="G154" s="68"/>
      <c r="H154" s="34"/>
      <c r="I154" s="34"/>
      <c r="J154" s="34"/>
      <c r="K154" s="34"/>
      <c r="L154" s="34"/>
      <c r="Q154" s="90">
        <v>3</v>
      </c>
      <c r="R154" s="87"/>
    </row>
    <row r="155" spans="1:18" s="12" customFormat="1" x14ac:dyDescent="0.25">
      <c r="A155" s="128"/>
      <c r="B155" s="61">
        <f t="shared" si="0"/>
        <v>2.600000000000001</v>
      </c>
      <c r="C155" s="67"/>
      <c r="D155" s="65"/>
      <c r="E155" s="65"/>
      <c r="F155" s="66"/>
      <c r="G155" s="68"/>
      <c r="H155" s="34"/>
      <c r="I155" s="34"/>
      <c r="J155" s="34"/>
      <c r="K155" s="34"/>
      <c r="L155" s="34"/>
      <c r="Q155" s="90">
        <v>3</v>
      </c>
      <c r="R155" s="87"/>
    </row>
    <row r="156" spans="1:18" s="12" customFormat="1" x14ac:dyDescent="0.25">
      <c r="A156" s="128"/>
      <c r="B156" s="61">
        <f t="shared" si="0"/>
        <v>2.7000000000000011</v>
      </c>
      <c r="C156" s="67"/>
      <c r="D156" s="65"/>
      <c r="E156" s="65"/>
      <c r="F156" s="66"/>
      <c r="G156" s="68"/>
      <c r="H156" s="34"/>
      <c r="I156" s="34"/>
      <c r="J156" s="34"/>
      <c r="K156" s="34"/>
      <c r="L156" s="34"/>
      <c r="Q156" s="90">
        <v>3</v>
      </c>
      <c r="R156" s="87"/>
    </row>
    <row r="157" spans="1:18" s="12" customFormat="1" x14ac:dyDescent="0.25">
      <c r="A157" s="128"/>
      <c r="B157" s="61">
        <f t="shared" si="0"/>
        <v>2.8000000000000012</v>
      </c>
      <c r="C157" s="67"/>
      <c r="D157" s="65"/>
      <c r="E157" s="65"/>
      <c r="F157" s="66"/>
      <c r="G157" s="66"/>
      <c r="H157" s="34"/>
      <c r="I157" s="34"/>
      <c r="J157" s="34"/>
      <c r="K157" s="34"/>
      <c r="L157" s="34"/>
      <c r="Q157" s="90">
        <v>3</v>
      </c>
      <c r="R157" s="87"/>
    </row>
    <row r="158" spans="1:18" s="12" customFormat="1" x14ac:dyDescent="0.25">
      <c r="A158" s="128"/>
      <c r="B158" s="61">
        <f t="shared" si="0"/>
        <v>2.9000000000000012</v>
      </c>
      <c r="C158" s="67"/>
      <c r="D158" s="65"/>
      <c r="E158" s="65"/>
      <c r="F158" s="66"/>
      <c r="G158" s="66"/>
      <c r="H158" s="34"/>
      <c r="I158" s="34"/>
      <c r="J158" s="34"/>
      <c r="K158" s="34"/>
      <c r="L158" s="34"/>
      <c r="Q158" s="90">
        <v>3</v>
      </c>
      <c r="R158" s="87"/>
    </row>
    <row r="159" spans="1:18" s="12" customFormat="1" x14ac:dyDescent="0.25">
      <c r="A159" s="128"/>
      <c r="B159" s="61">
        <f t="shared" si="0"/>
        <v>3.0000000000000013</v>
      </c>
      <c r="C159" s="67"/>
      <c r="D159" s="65"/>
      <c r="E159" s="65"/>
      <c r="F159" s="66"/>
      <c r="G159" s="66"/>
      <c r="H159" s="34"/>
      <c r="I159" s="34"/>
      <c r="J159" s="34"/>
      <c r="K159" s="34"/>
      <c r="L159" s="34"/>
      <c r="Q159" s="90">
        <v>3</v>
      </c>
      <c r="R159" s="87"/>
    </row>
    <row r="160" spans="1:18" s="12" customFormat="1" x14ac:dyDescent="0.25">
      <c r="A160" s="128"/>
      <c r="B160" s="61">
        <f t="shared" si="0"/>
        <v>3.1000000000000014</v>
      </c>
      <c r="C160" s="67"/>
      <c r="D160" s="65"/>
      <c r="E160" s="65"/>
      <c r="F160" s="66"/>
      <c r="G160" s="66"/>
      <c r="H160" s="34"/>
      <c r="I160" s="34"/>
      <c r="J160" s="34"/>
      <c r="K160" s="34"/>
      <c r="L160" s="34"/>
      <c r="Q160" s="90">
        <v>3</v>
      </c>
      <c r="R160" s="87"/>
    </row>
    <row r="161" spans="1:19" s="12" customFormat="1" x14ac:dyDescent="0.25">
      <c r="A161" s="128"/>
      <c r="B161" s="61">
        <f t="shared" si="0"/>
        <v>3.2000000000000015</v>
      </c>
      <c r="C161" s="67"/>
      <c r="D161" s="65"/>
      <c r="E161" s="65"/>
      <c r="F161" s="66"/>
      <c r="G161" s="66"/>
      <c r="H161" s="34"/>
      <c r="I161" s="34"/>
      <c r="J161" s="34"/>
      <c r="K161" s="34"/>
      <c r="L161" s="34"/>
      <c r="Q161" s="90">
        <v>3</v>
      </c>
      <c r="R161" s="87"/>
    </row>
    <row r="162" spans="1:19" s="12" customFormat="1" x14ac:dyDescent="0.25">
      <c r="A162" s="128"/>
      <c r="B162" s="61">
        <f t="shared" si="0"/>
        <v>3.3000000000000016</v>
      </c>
      <c r="C162" s="67"/>
      <c r="D162" s="65"/>
      <c r="E162" s="65"/>
      <c r="F162" s="66"/>
      <c r="G162" s="66"/>
      <c r="H162" s="34"/>
      <c r="I162" s="34"/>
      <c r="J162" s="34"/>
      <c r="K162" s="34"/>
      <c r="L162" s="34"/>
      <c r="Q162" s="90">
        <v>3</v>
      </c>
      <c r="R162" s="87"/>
    </row>
    <row r="163" spans="1:19" s="12" customFormat="1" x14ac:dyDescent="0.25">
      <c r="A163" s="128"/>
      <c r="B163" s="61">
        <f t="shared" si="0"/>
        <v>3.4000000000000017</v>
      </c>
      <c r="C163" s="67"/>
      <c r="D163" s="65"/>
      <c r="E163" s="65"/>
      <c r="F163" s="66"/>
      <c r="G163" s="66"/>
      <c r="H163" s="34"/>
      <c r="I163" s="34"/>
      <c r="J163" s="34"/>
      <c r="K163" s="34"/>
      <c r="L163" s="34"/>
      <c r="Q163" s="90">
        <v>3</v>
      </c>
      <c r="R163" s="87"/>
    </row>
    <row r="164" spans="1:19" s="12" customFormat="1" x14ac:dyDescent="0.25">
      <c r="A164" s="128"/>
      <c r="B164" s="61">
        <f t="shared" si="0"/>
        <v>3.5000000000000018</v>
      </c>
      <c r="C164" s="67"/>
      <c r="D164" s="65"/>
      <c r="E164" s="65"/>
      <c r="F164" s="66"/>
      <c r="G164" s="66"/>
      <c r="H164" s="34"/>
      <c r="I164" s="34"/>
      <c r="J164" s="34"/>
      <c r="K164" s="34"/>
      <c r="L164" s="34"/>
      <c r="Q164" s="90">
        <v>3</v>
      </c>
      <c r="R164" s="87"/>
    </row>
    <row r="165" spans="1:19" s="12" customFormat="1" x14ac:dyDescent="0.25">
      <c r="A165" s="128"/>
      <c r="B165" s="61">
        <f t="shared" si="0"/>
        <v>3.6000000000000019</v>
      </c>
      <c r="C165" s="67"/>
      <c r="D165" s="65"/>
      <c r="E165" s="65"/>
      <c r="F165" s="66"/>
      <c r="G165" s="66"/>
      <c r="H165" s="34"/>
      <c r="I165" s="34"/>
      <c r="J165" s="34"/>
      <c r="K165" s="34"/>
      <c r="L165" s="34"/>
      <c r="Q165" s="90">
        <v>3</v>
      </c>
      <c r="R165" s="87"/>
    </row>
    <row r="166" spans="1:19" s="12" customFormat="1" x14ac:dyDescent="0.25">
      <c r="A166" s="128"/>
      <c r="B166" s="61">
        <f t="shared" si="0"/>
        <v>3.700000000000002</v>
      </c>
      <c r="C166" s="67"/>
      <c r="D166" s="65"/>
      <c r="E166" s="65"/>
      <c r="F166" s="66"/>
      <c r="G166" s="66"/>
      <c r="H166" s="34"/>
      <c r="I166" s="34"/>
      <c r="J166" s="34"/>
      <c r="K166" s="34"/>
      <c r="L166" s="34"/>
      <c r="Q166" s="90">
        <v>3</v>
      </c>
      <c r="R166" s="87"/>
    </row>
    <row r="167" spans="1:19" s="12" customFormat="1" x14ac:dyDescent="0.25">
      <c r="A167" s="128"/>
      <c r="B167" s="61">
        <f t="shared" si="0"/>
        <v>3.800000000000002</v>
      </c>
      <c r="C167" s="67"/>
      <c r="D167" s="65"/>
      <c r="E167" s="65"/>
      <c r="F167" s="66"/>
      <c r="G167" s="66"/>
      <c r="H167" s="34"/>
      <c r="I167" s="34"/>
      <c r="J167" s="34"/>
      <c r="K167" s="34"/>
      <c r="L167" s="34"/>
      <c r="Q167" s="90">
        <v>3</v>
      </c>
      <c r="R167" s="87"/>
    </row>
    <row r="168" spans="1:19" s="12" customFormat="1" x14ac:dyDescent="0.25">
      <c r="A168" s="128"/>
      <c r="B168" s="61">
        <f t="shared" si="0"/>
        <v>3.9000000000000021</v>
      </c>
      <c r="C168" s="67"/>
      <c r="D168" s="65"/>
      <c r="E168" s="65"/>
      <c r="F168" s="66"/>
      <c r="G168" s="66"/>
      <c r="H168" s="34"/>
      <c r="I168" s="34"/>
      <c r="J168" s="34"/>
      <c r="K168" s="34"/>
      <c r="L168" s="34"/>
      <c r="M168" s="39"/>
      <c r="N168" s="39"/>
      <c r="O168" s="39"/>
      <c r="P168" s="39"/>
      <c r="Q168" s="90">
        <v>3</v>
      </c>
      <c r="R168" s="87"/>
    </row>
    <row r="169" spans="1:19" s="12" customFormat="1" x14ac:dyDescent="0.25">
      <c r="A169" s="128"/>
      <c r="B169" s="61">
        <f t="shared" si="0"/>
        <v>4.0000000000000018</v>
      </c>
      <c r="C169" s="67"/>
      <c r="D169" s="65"/>
      <c r="E169" s="65"/>
      <c r="F169" s="66"/>
      <c r="G169" s="66"/>
      <c r="H169" s="34"/>
      <c r="I169" s="34"/>
      <c r="J169" s="34"/>
      <c r="K169" s="34"/>
      <c r="L169" s="34"/>
      <c r="M169" s="39"/>
      <c r="N169" s="39"/>
      <c r="O169" s="39"/>
      <c r="P169" s="39"/>
      <c r="Q169" s="90">
        <v>3</v>
      </c>
      <c r="R169" s="87"/>
    </row>
    <row r="170" spans="1:19" s="12" customFormat="1" x14ac:dyDescent="0.25">
      <c r="A170" s="128"/>
      <c r="B170" s="122">
        <v>4.0999999999999996</v>
      </c>
      <c r="C170" s="122"/>
      <c r="D170" s="122"/>
      <c r="E170" s="122"/>
      <c r="F170" s="122"/>
      <c r="G170" s="122"/>
      <c r="H170" s="34"/>
      <c r="I170" s="34"/>
      <c r="J170" s="34"/>
      <c r="K170" s="34"/>
      <c r="L170" s="34"/>
      <c r="M170" s="122"/>
      <c r="N170" s="122"/>
      <c r="O170" s="122"/>
      <c r="P170" s="122"/>
      <c r="Q170" s="90">
        <v>3</v>
      </c>
      <c r="R170" s="87"/>
    </row>
    <row r="171" spans="1:19" s="12" customFormat="1" ht="15.75" x14ac:dyDescent="0.25">
      <c r="A171" s="131">
        <v>7.4</v>
      </c>
      <c r="B171" s="259" t="s">
        <v>132</v>
      </c>
      <c r="C171" s="260"/>
      <c r="D171" s="260"/>
      <c r="E171" s="260"/>
      <c r="F171" s="69"/>
      <c r="G171" s="35"/>
      <c r="H171" s="151" t="s">
        <v>165</v>
      </c>
      <c r="I171" s="149"/>
      <c r="J171" s="149"/>
      <c r="K171" s="150"/>
      <c r="L171" s="122"/>
      <c r="M171" s="120"/>
      <c r="N171" s="39"/>
      <c r="O171" s="39"/>
      <c r="P171" s="39"/>
      <c r="Q171" s="90">
        <v>3</v>
      </c>
      <c r="R171" s="52"/>
    </row>
    <row r="172" spans="1:19" s="12" customFormat="1" x14ac:dyDescent="0.25">
      <c r="A172" s="128"/>
      <c r="B172" s="70" t="s">
        <v>1</v>
      </c>
      <c r="C172" s="71">
        <v>1</v>
      </c>
      <c r="D172" s="72"/>
      <c r="E172" s="73"/>
      <c r="F172" s="74"/>
      <c r="G172" s="125"/>
      <c r="H172" s="125">
        <v>2</v>
      </c>
      <c r="I172" s="75"/>
      <c r="J172" s="75"/>
      <c r="K172" s="76"/>
      <c r="L172" s="34"/>
      <c r="M172" s="120"/>
      <c r="N172" s="39"/>
      <c r="O172" s="39"/>
      <c r="P172" s="39"/>
      <c r="Q172" s="90">
        <v>3</v>
      </c>
      <c r="R172" s="40"/>
      <c r="S172" s="52"/>
    </row>
    <row r="173" spans="1:19" s="12" customFormat="1" x14ac:dyDescent="0.25">
      <c r="A173" s="128"/>
      <c r="B173" s="77"/>
      <c r="C173" s="270" t="s">
        <v>30</v>
      </c>
      <c r="D173" s="271"/>
      <c r="E173" s="271"/>
      <c r="F173" s="272"/>
      <c r="G173" s="57"/>
      <c r="H173" s="78" t="s">
        <v>30</v>
      </c>
      <c r="I173" s="79"/>
      <c r="J173" s="79"/>
      <c r="K173" s="80"/>
      <c r="L173" s="34"/>
      <c r="M173" s="120"/>
      <c r="N173" s="39"/>
      <c r="O173" s="39"/>
      <c r="P173" s="39"/>
      <c r="Q173" s="38"/>
      <c r="R173" s="52"/>
    </row>
    <row r="174" spans="1:19" s="12" customFormat="1" x14ac:dyDescent="0.25">
      <c r="A174" s="128"/>
      <c r="B174" s="63" t="s">
        <v>0</v>
      </c>
      <c r="C174" s="81" t="s">
        <v>8</v>
      </c>
      <c r="D174" s="81" t="s">
        <v>4</v>
      </c>
      <c r="E174" s="81" t="s">
        <v>3</v>
      </c>
      <c r="F174" s="44" t="s">
        <v>63</v>
      </c>
      <c r="G174" s="63" t="s">
        <v>0</v>
      </c>
      <c r="H174" s="44" t="s">
        <v>8</v>
      </c>
      <c r="I174" s="44" t="s">
        <v>4</v>
      </c>
      <c r="J174" s="44" t="s">
        <v>3</v>
      </c>
      <c r="K174" s="44" t="s">
        <v>64</v>
      </c>
      <c r="L174" s="34"/>
      <c r="M174" s="93"/>
      <c r="N174" s="93"/>
      <c r="O174" s="93"/>
      <c r="P174" s="93"/>
      <c r="Q174" s="38"/>
      <c r="R174" s="52"/>
    </row>
    <row r="175" spans="1:19" s="12" customFormat="1" x14ac:dyDescent="0.25">
      <c r="A175" s="128"/>
      <c r="B175" s="82">
        <v>0</v>
      </c>
      <c r="C175" s="51"/>
      <c r="D175" s="51"/>
      <c r="E175" s="51"/>
      <c r="F175" s="51"/>
      <c r="G175" s="82">
        <v>0</v>
      </c>
      <c r="H175" s="51"/>
      <c r="I175" s="51"/>
      <c r="J175" s="51"/>
      <c r="K175" s="51"/>
      <c r="L175" s="34"/>
      <c r="M175" s="57"/>
      <c r="N175" s="57"/>
      <c r="O175" s="57"/>
      <c r="P175" s="57"/>
      <c r="Q175" s="38"/>
      <c r="R175" s="52"/>
    </row>
    <row r="176" spans="1:19" s="12" customFormat="1" x14ac:dyDescent="0.25">
      <c r="A176" s="128"/>
      <c r="B176" s="82">
        <f>B175+0.1</f>
        <v>0.1</v>
      </c>
      <c r="C176" s="51"/>
      <c r="D176" s="51"/>
      <c r="E176" s="51"/>
      <c r="F176" s="51"/>
      <c r="G176" s="82">
        <f>G175+0.1</f>
        <v>0.1</v>
      </c>
      <c r="H176" s="51"/>
      <c r="I176" s="51"/>
      <c r="J176" s="51"/>
      <c r="K176" s="51"/>
      <c r="M176" s="57"/>
      <c r="N176" s="57"/>
      <c r="O176" s="57"/>
      <c r="P176" s="57"/>
      <c r="Q176" s="38"/>
      <c r="R176" s="52"/>
    </row>
    <row r="177" spans="1:18" s="12" customFormat="1" x14ac:dyDescent="0.25">
      <c r="A177" s="128"/>
      <c r="B177" s="82">
        <f t="shared" ref="B177:B215" si="1">B176+0.1</f>
        <v>0.2</v>
      </c>
      <c r="C177" s="51"/>
      <c r="D177" s="51"/>
      <c r="E177" s="51"/>
      <c r="F177" s="51"/>
      <c r="G177" s="82">
        <f t="shared" ref="G177:G215" si="2">G176+0.1</f>
        <v>0.2</v>
      </c>
      <c r="H177" s="51"/>
      <c r="I177" s="51"/>
      <c r="J177" s="51"/>
      <c r="K177" s="51"/>
      <c r="M177" s="57"/>
      <c r="N177" s="57"/>
      <c r="O177" s="57"/>
      <c r="P177" s="57"/>
      <c r="Q177" s="38"/>
      <c r="R177" s="52"/>
    </row>
    <row r="178" spans="1:18" s="12" customFormat="1" x14ac:dyDescent="0.25">
      <c r="A178" s="128"/>
      <c r="B178" s="82">
        <f t="shared" si="1"/>
        <v>0.30000000000000004</v>
      </c>
      <c r="C178" s="51"/>
      <c r="D178" s="51"/>
      <c r="E178" s="51"/>
      <c r="F178" s="51"/>
      <c r="G178" s="82">
        <f t="shared" si="2"/>
        <v>0.30000000000000004</v>
      </c>
      <c r="H178" s="51"/>
      <c r="I178" s="51"/>
      <c r="J178" s="51"/>
      <c r="K178" s="51"/>
      <c r="M178" s="57"/>
      <c r="N178" s="57"/>
      <c r="O178" s="57"/>
      <c r="P178" s="57"/>
      <c r="Q178" s="38"/>
      <c r="R178" s="52"/>
    </row>
    <row r="179" spans="1:18" s="12" customFormat="1" x14ac:dyDescent="0.25">
      <c r="A179" s="128"/>
      <c r="B179" s="82">
        <f t="shared" si="1"/>
        <v>0.4</v>
      </c>
      <c r="C179" s="51"/>
      <c r="D179" s="51"/>
      <c r="E179" s="51"/>
      <c r="F179" s="51"/>
      <c r="G179" s="82">
        <f t="shared" si="2"/>
        <v>0.4</v>
      </c>
      <c r="H179" s="51"/>
      <c r="I179" s="51"/>
      <c r="J179" s="51"/>
      <c r="K179" s="51"/>
      <c r="M179" s="57"/>
      <c r="N179" s="57"/>
      <c r="O179" s="57"/>
      <c r="P179" s="57"/>
      <c r="Q179" s="38"/>
      <c r="R179" s="52"/>
    </row>
    <row r="180" spans="1:18" s="12" customFormat="1" x14ac:dyDescent="0.25">
      <c r="A180" s="128"/>
      <c r="B180" s="82">
        <f t="shared" si="1"/>
        <v>0.5</v>
      </c>
      <c r="C180" s="51"/>
      <c r="D180" s="51"/>
      <c r="E180" s="51"/>
      <c r="F180" s="51"/>
      <c r="G180" s="82">
        <f t="shared" si="2"/>
        <v>0.5</v>
      </c>
      <c r="H180" s="51"/>
      <c r="I180" s="51"/>
      <c r="J180" s="51"/>
      <c r="K180" s="51"/>
      <c r="M180" s="57"/>
      <c r="N180" s="57"/>
      <c r="O180" s="57"/>
      <c r="P180" s="57"/>
      <c r="Q180" s="38"/>
      <c r="R180" s="52"/>
    </row>
    <row r="181" spans="1:18" s="12" customFormat="1" x14ac:dyDescent="0.25">
      <c r="A181" s="128"/>
      <c r="B181" s="82">
        <f t="shared" si="1"/>
        <v>0.6</v>
      </c>
      <c r="C181" s="51"/>
      <c r="D181" s="51"/>
      <c r="E181" s="51"/>
      <c r="F181" s="51"/>
      <c r="G181" s="82">
        <f t="shared" si="2"/>
        <v>0.6</v>
      </c>
      <c r="H181" s="51"/>
      <c r="I181" s="51"/>
      <c r="J181" s="51"/>
      <c r="K181" s="51"/>
      <c r="M181" s="57"/>
      <c r="N181" s="57"/>
      <c r="O181" s="57"/>
      <c r="P181" s="57"/>
      <c r="Q181" s="38"/>
      <c r="R181" s="52"/>
    </row>
    <row r="182" spans="1:18" s="12" customFormat="1" x14ac:dyDescent="0.25">
      <c r="A182" s="128"/>
      <c r="B182" s="82">
        <f t="shared" si="1"/>
        <v>0.7</v>
      </c>
      <c r="C182" s="51"/>
      <c r="D182" s="51"/>
      <c r="E182" s="51"/>
      <c r="F182" s="51"/>
      <c r="G182" s="82">
        <f t="shared" si="2"/>
        <v>0.7</v>
      </c>
      <c r="H182" s="51"/>
      <c r="I182" s="51"/>
      <c r="J182" s="51"/>
      <c r="K182" s="51"/>
      <c r="M182" s="39"/>
      <c r="N182" s="39"/>
      <c r="O182" s="39"/>
      <c r="P182" s="39"/>
      <c r="Q182" s="38"/>
      <c r="R182" s="52"/>
    </row>
    <row r="183" spans="1:18" s="12" customFormat="1" x14ac:dyDescent="0.25">
      <c r="A183" s="128"/>
      <c r="B183" s="82">
        <f t="shared" si="1"/>
        <v>0.79999999999999993</v>
      </c>
      <c r="C183" s="51"/>
      <c r="D183" s="51"/>
      <c r="E183" s="51"/>
      <c r="F183" s="51"/>
      <c r="G183" s="82">
        <f t="shared" si="2"/>
        <v>0.79999999999999993</v>
      </c>
      <c r="H183" s="51"/>
      <c r="I183" s="51"/>
      <c r="J183" s="51"/>
      <c r="K183" s="51"/>
      <c r="R183" s="52"/>
    </row>
    <row r="184" spans="1:18" s="12" customFormat="1" x14ac:dyDescent="0.25">
      <c r="A184" s="128"/>
      <c r="B184" s="82">
        <f t="shared" si="1"/>
        <v>0.89999999999999991</v>
      </c>
      <c r="C184" s="51"/>
      <c r="D184" s="51"/>
      <c r="E184" s="51"/>
      <c r="F184" s="51"/>
      <c r="G184" s="82">
        <f t="shared" si="2"/>
        <v>0.89999999999999991</v>
      </c>
      <c r="H184" s="51"/>
      <c r="I184" s="51"/>
      <c r="J184" s="51"/>
      <c r="K184" s="51"/>
      <c r="L184" s="34"/>
      <c r="Q184" s="40"/>
      <c r="R184" s="52"/>
    </row>
    <row r="185" spans="1:18" s="12" customFormat="1" x14ac:dyDescent="0.25">
      <c r="A185" s="128"/>
      <c r="B185" s="82">
        <f t="shared" si="1"/>
        <v>0.99999999999999989</v>
      </c>
      <c r="C185" s="51"/>
      <c r="D185" s="51"/>
      <c r="E185" s="51"/>
      <c r="F185" s="51"/>
      <c r="G185" s="82">
        <f t="shared" si="2"/>
        <v>0.99999999999999989</v>
      </c>
      <c r="H185" s="51"/>
      <c r="I185" s="51"/>
      <c r="J185" s="51"/>
      <c r="K185" s="51"/>
      <c r="L185" s="34"/>
      <c r="Q185" s="40"/>
      <c r="R185" s="52"/>
    </row>
    <row r="186" spans="1:18" s="12" customFormat="1" x14ac:dyDescent="0.25">
      <c r="A186" s="128"/>
      <c r="B186" s="82">
        <f t="shared" si="1"/>
        <v>1.0999999999999999</v>
      </c>
      <c r="C186" s="51"/>
      <c r="D186" s="51"/>
      <c r="E186" s="51"/>
      <c r="F186" s="51"/>
      <c r="G186" s="82">
        <f t="shared" si="2"/>
        <v>1.0999999999999999</v>
      </c>
      <c r="H186" s="51"/>
      <c r="I186" s="51"/>
      <c r="J186" s="51"/>
      <c r="K186" s="51"/>
      <c r="L186" s="34"/>
      <c r="Q186" s="40"/>
      <c r="R186" s="52"/>
    </row>
    <row r="187" spans="1:18" s="12" customFormat="1" x14ac:dyDescent="0.25">
      <c r="A187" s="128"/>
      <c r="B187" s="82">
        <f t="shared" si="1"/>
        <v>1.2</v>
      </c>
      <c r="C187" s="51"/>
      <c r="D187" s="51"/>
      <c r="E187" s="51"/>
      <c r="F187" s="51"/>
      <c r="G187" s="82">
        <f t="shared" si="2"/>
        <v>1.2</v>
      </c>
      <c r="H187" s="51"/>
      <c r="I187" s="51"/>
      <c r="J187" s="51"/>
      <c r="K187" s="51"/>
      <c r="L187" s="34"/>
      <c r="Q187" s="40"/>
      <c r="R187" s="52"/>
    </row>
    <row r="188" spans="1:18" s="12" customFormat="1" x14ac:dyDescent="0.25">
      <c r="A188" s="128"/>
      <c r="B188" s="82">
        <f t="shared" si="1"/>
        <v>1.3</v>
      </c>
      <c r="C188" s="51"/>
      <c r="D188" s="51"/>
      <c r="E188" s="51"/>
      <c r="F188" s="51"/>
      <c r="G188" s="82">
        <f t="shared" si="2"/>
        <v>1.3</v>
      </c>
      <c r="H188" s="51"/>
      <c r="I188" s="51"/>
      <c r="J188" s="51"/>
      <c r="K188" s="51"/>
      <c r="L188" s="34"/>
      <c r="Q188" s="40"/>
      <c r="R188" s="52"/>
    </row>
    <row r="189" spans="1:18" s="12" customFormat="1" x14ac:dyDescent="0.25">
      <c r="A189" s="128"/>
      <c r="B189" s="82">
        <f t="shared" si="1"/>
        <v>1.4000000000000001</v>
      </c>
      <c r="C189" s="51"/>
      <c r="D189" s="51"/>
      <c r="E189" s="51"/>
      <c r="F189" s="51"/>
      <c r="G189" s="82">
        <f t="shared" si="2"/>
        <v>1.4000000000000001</v>
      </c>
      <c r="H189" s="51"/>
      <c r="I189" s="51"/>
      <c r="J189" s="51"/>
      <c r="K189" s="51"/>
      <c r="L189" s="34"/>
      <c r="Q189" s="40"/>
      <c r="R189" s="52"/>
    </row>
    <row r="190" spans="1:18" s="12" customFormat="1" x14ac:dyDescent="0.25">
      <c r="A190" s="128"/>
      <c r="B190" s="82">
        <f t="shared" si="1"/>
        <v>1.5000000000000002</v>
      </c>
      <c r="C190" s="51"/>
      <c r="D190" s="51"/>
      <c r="E190" s="51"/>
      <c r="F190" s="51"/>
      <c r="G190" s="82">
        <f t="shared" si="2"/>
        <v>1.5000000000000002</v>
      </c>
      <c r="H190" s="51"/>
      <c r="I190" s="51"/>
      <c r="J190" s="51"/>
      <c r="K190" s="51"/>
      <c r="L190" s="34"/>
      <c r="Q190" s="40"/>
      <c r="R190" s="52"/>
    </row>
    <row r="191" spans="1:18" s="12" customFormat="1" x14ac:dyDescent="0.25">
      <c r="A191" s="128"/>
      <c r="B191" s="82">
        <f t="shared" si="1"/>
        <v>1.6000000000000003</v>
      </c>
      <c r="C191" s="51"/>
      <c r="D191" s="51"/>
      <c r="E191" s="51"/>
      <c r="F191" s="51"/>
      <c r="G191" s="82">
        <f t="shared" si="2"/>
        <v>1.6000000000000003</v>
      </c>
      <c r="H191" s="51"/>
      <c r="I191" s="51"/>
      <c r="J191" s="51"/>
      <c r="K191" s="51"/>
      <c r="L191" s="34"/>
      <c r="Q191" s="40"/>
      <c r="R191" s="52"/>
    </row>
    <row r="192" spans="1:18" s="12" customFormat="1" x14ac:dyDescent="0.25">
      <c r="A192" s="128"/>
      <c r="B192" s="82">
        <f t="shared" si="1"/>
        <v>1.7000000000000004</v>
      </c>
      <c r="C192" s="51"/>
      <c r="D192" s="51"/>
      <c r="E192" s="51"/>
      <c r="F192" s="51"/>
      <c r="G192" s="82">
        <f t="shared" si="2"/>
        <v>1.7000000000000004</v>
      </c>
      <c r="H192" s="51"/>
      <c r="I192" s="51"/>
      <c r="J192" s="51"/>
      <c r="K192" s="51"/>
      <c r="L192" s="34"/>
      <c r="Q192" s="40"/>
      <c r="R192" s="52"/>
    </row>
    <row r="193" spans="1:18" s="12" customFormat="1" x14ac:dyDescent="0.25">
      <c r="A193" s="128"/>
      <c r="B193" s="82">
        <f t="shared" si="1"/>
        <v>1.8000000000000005</v>
      </c>
      <c r="C193" s="51"/>
      <c r="D193" s="51"/>
      <c r="E193" s="51"/>
      <c r="F193" s="51"/>
      <c r="G193" s="82">
        <f t="shared" si="2"/>
        <v>1.8000000000000005</v>
      </c>
      <c r="H193" s="51"/>
      <c r="I193" s="51"/>
      <c r="J193" s="51"/>
      <c r="K193" s="51"/>
      <c r="L193" s="34"/>
      <c r="Q193" s="40"/>
      <c r="R193" s="52"/>
    </row>
    <row r="194" spans="1:18" s="12" customFormat="1" x14ac:dyDescent="0.25">
      <c r="A194" s="128"/>
      <c r="B194" s="82">
        <f t="shared" si="1"/>
        <v>1.9000000000000006</v>
      </c>
      <c r="C194" s="51"/>
      <c r="D194" s="51"/>
      <c r="E194" s="51"/>
      <c r="F194" s="51"/>
      <c r="G194" s="82">
        <f t="shared" si="2"/>
        <v>1.9000000000000006</v>
      </c>
      <c r="H194" s="51"/>
      <c r="I194" s="51"/>
      <c r="J194" s="51"/>
      <c r="K194" s="51"/>
      <c r="L194" s="34"/>
      <c r="Q194" s="40"/>
      <c r="R194" s="52"/>
    </row>
    <row r="195" spans="1:18" s="12" customFormat="1" x14ac:dyDescent="0.25">
      <c r="A195" s="128"/>
      <c r="B195" s="82">
        <f t="shared" si="1"/>
        <v>2.0000000000000004</v>
      </c>
      <c r="C195" s="51"/>
      <c r="D195" s="51"/>
      <c r="E195" s="51"/>
      <c r="F195" s="51"/>
      <c r="G195" s="82">
        <f t="shared" si="2"/>
        <v>2.0000000000000004</v>
      </c>
      <c r="H195" s="51"/>
      <c r="I195" s="51"/>
      <c r="J195" s="51"/>
      <c r="K195" s="51"/>
      <c r="L195" s="34"/>
      <c r="Q195" s="40"/>
      <c r="R195" s="52"/>
    </row>
    <row r="196" spans="1:18" s="12" customFormat="1" x14ac:dyDescent="0.25">
      <c r="A196" s="128"/>
      <c r="B196" s="82">
        <f t="shared" si="1"/>
        <v>2.1000000000000005</v>
      </c>
      <c r="C196" s="51"/>
      <c r="D196" s="51"/>
      <c r="E196" s="51"/>
      <c r="F196" s="51"/>
      <c r="G196" s="82">
        <f t="shared" si="2"/>
        <v>2.1000000000000005</v>
      </c>
      <c r="H196" s="51"/>
      <c r="I196" s="51"/>
      <c r="J196" s="51"/>
      <c r="K196" s="51"/>
      <c r="L196" s="34"/>
      <c r="Q196" s="40"/>
      <c r="R196" s="52"/>
    </row>
    <row r="197" spans="1:18" s="12" customFormat="1" x14ac:dyDescent="0.25">
      <c r="A197" s="128"/>
      <c r="B197" s="82">
        <f t="shared" si="1"/>
        <v>2.2000000000000006</v>
      </c>
      <c r="C197" s="51"/>
      <c r="D197" s="51"/>
      <c r="E197" s="51"/>
      <c r="F197" s="51"/>
      <c r="G197" s="82">
        <f t="shared" si="2"/>
        <v>2.2000000000000006</v>
      </c>
      <c r="H197" s="51"/>
      <c r="I197" s="51"/>
      <c r="J197" s="51"/>
      <c r="K197" s="51"/>
      <c r="L197" s="34"/>
      <c r="Q197" s="40"/>
      <c r="R197" s="52"/>
    </row>
    <row r="198" spans="1:18" s="12" customFormat="1" x14ac:dyDescent="0.25">
      <c r="A198" s="128"/>
      <c r="B198" s="82">
        <f t="shared" si="1"/>
        <v>2.3000000000000007</v>
      </c>
      <c r="C198" s="51"/>
      <c r="D198" s="51"/>
      <c r="E198" s="51"/>
      <c r="F198" s="51"/>
      <c r="G198" s="82">
        <f t="shared" si="2"/>
        <v>2.3000000000000007</v>
      </c>
      <c r="H198" s="51"/>
      <c r="I198" s="51"/>
      <c r="J198" s="51"/>
      <c r="K198" s="51"/>
      <c r="L198" s="34"/>
      <c r="Q198" s="40"/>
      <c r="R198" s="52"/>
    </row>
    <row r="199" spans="1:18" s="12" customFormat="1" x14ac:dyDescent="0.25">
      <c r="A199" s="128"/>
      <c r="B199" s="82">
        <f t="shared" si="1"/>
        <v>2.4000000000000008</v>
      </c>
      <c r="C199" s="51"/>
      <c r="D199" s="51"/>
      <c r="E199" s="51"/>
      <c r="F199" s="51"/>
      <c r="G199" s="82">
        <f t="shared" si="2"/>
        <v>2.4000000000000008</v>
      </c>
      <c r="H199" s="51"/>
      <c r="I199" s="51"/>
      <c r="J199" s="51"/>
      <c r="K199" s="51"/>
      <c r="L199" s="34"/>
      <c r="Q199" s="40"/>
      <c r="R199" s="52"/>
    </row>
    <row r="200" spans="1:18" s="12" customFormat="1" x14ac:dyDescent="0.25">
      <c r="A200" s="128"/>
      <c r="B200" s="82">
        <f t="shared" si="1"/>
        <v>2.5000000000000009</v>
      </c>
      <c r="C200" s="51"/>
      <c r="D200" s="51"/>
      <c r="E200" s="51"/>
      <c r="F200" s="51"/>
      <c r="G200" s="82">
        <f t="shared" si="2"/>
        <v>2.5000000000000009</v>
      </c>
      <c r="H200" s="51"/>
      <c r="I200" s="51"/>
      <c r="J200" s="51"/>
      <c r="K200" s="51"/>
      <c r="L200" s="34"/>
      <c r="Q200" s="40"/>
      <c r="R200" s="52"/>
    </row>
    <row r="201" spans="1:18" s="12" customFormat="1" x14ac:dyDescent="0.25">
      <c r="A201" s="128"/>
      <c r="B201" s="82">
        <f t="shared" si="1"/>
        <v>2.600000000000001</v>
      </c>
      <c r="C201" s="51"/>
      <c r="D201" s="51"/>
      <c r="E201" s="51"/>
      <c r="F201" s="51"/>
      <c r="G201" s="82">
        <f t="shared" si="2"/>
        <v>2.600000000000001</v>
      </c>
      <c r="H201" s="51"/>
      <c r="I201" s="51"/>
      <c r="J201" s="51"/>
      <c r="K201" s="51"/>
      <c r="L201" s="34"/>
      <c r="Q201" s="40"/>
      <c r="R201" s="52"/>
    </row>
    <row r="202" spans="1:18" s="12" customFormat="1" x14ac:dyDescent="0.25">
      <c r="A202" s="128"/>
      <c r="B202" s="82">
        <f t="shared" si="1"/>
        <v>2.7000000000000011</v>
      </c>
      <c r="C202" s="51"/>
      <c r="D202" s="51"/>
      <c r="E202" s="51"/>
      <c r="F202" s="51"/>
      <c r="G202" s="82">
        <f t="shared" si="2"/>
        <v>2.7000000000000011</v>
      </c>
      <c r="H202" s="51"/>
      <c r="I202" s="51"/>
      <c r="J202" s="51"/>
      <c r="K202" s="51"/>
      <c r="L202" s="34"/>
      <c r="Q202" s="40"/>
      <c r="R202" s="52"/>
    </row>
    <row r="203" spans="1:18" s="12" customFormat="1" x14ac:dyDescent="0.25">
      <c r="A203" s="128"/>
      <c r="B203" s="82">
        <f t="shared" si="1"/>
        <v>2.8000000000000012</v>
      </c>
      <c r="C203" s="51"/>
      <c r="D203" s="51"/>
      <c r="E203" s="51"/>
      <c r="F203" s="51"/>
      <c r="G203" s="82">
        <f t="shared" si="2"/>
        <v>2.8000000000000012</v>
      </c>
      <c r="H203" s="51"/>
      <c r="I203" s="51"/>
      <c r="J203" s="51"/>
      <c r="K203" s="51"/>
      <c r="L203" s="34"/>
      <c r="Q203" s="40"/>
      <c r="R203" s="52"/>
    </row>
    <row r="204" spans="1:18" s="12" customFormat="1" x14ac:dyDescent="0.25">
      <c r="A204" s="128"/>
      <c r="B204" s="82">
        <f t="shared" si="1"/>
        <v>2.9000000000000012</v>
      </c>
      <c r="C204" s="51"/>
      <c r="D204" s="51"/>
      <c r="E204" s="51"/>
      <c r="F204" s="51"/>
      <c r="G204" s="82">
        <f t="shared" si="2"/>
        <v>2.9000000000000012</v>
      </c>
      <c r="H204" s="51"/>
      <c r="I204" s="51"/>
      <c r="J204" s="51"/>
      <c r="K204" s="51"/>
      <c r="L204" s="34"/>
      <c r="Q204" s="40"/>
      <c r="R204" s="52"/>
    </row>
    <row r="205" spans="1:18" s="12" customFormat="1" x14ac:dyDescent="0.25">
      <c r="A205" s="128"/>
      <c r="B205" s="82">
        <f t="shared" si="1"/>
        <v>3.0000000000000013</v>
      </c>
      <c r="C205" s="51"/>
      <c r="D205" s="51"/>
      <c r="E205" s="51"/>
      <c r="F205" s="51"/>
      <c r="G205" s="82">
        <f t="shared" si="2"/>
        <v>3.0000000000000013</v>
      </c>
      <c r="H205" s="51"/>
      <c r="I205" s="51"/>
      <c r="J205" s="51"/>
      <c r="K205" s="51"/>
      <c r="L205" s="34"/>
      <c r="Q205" s="40"/>
      <c r="R205" s="52"/>
    </row>
    <row r="206" spans="1:18" s="12" customFormat="1" x14ac:dyDescent="0.25">
      <c r="A206" s="128"/>
      <c r="B206" s="82">
        <f t="shared" si="1"/>
        <v>3.1000000000000014</v>
      </c>
      <c r="C206" s="51"/>
      <c r="D206" s="51"/>
      <c r="E206" s="51"/>
      <c r="F206" s="51"/>
      <c r="G206" s="82">
        <f t="shared" si="2"/>
        <v>3.1000000000000014</v>
      </c>
      <c r="H206" s="51"/>
      <c r="I206" s="51"/>
      <c r="J206" s="51"/>
      <c r="K206" s="51"/>
      <c r="L206" s="34"/>
      <c r="Q206" s="40"/>
      <c r="R206" s="52"/>
    </row>
    <row r="207" spans="1:18" s="12" customFormat="1" x14ac:dyDescent="0.25">
      <c r="A207" s="128"/>
      <c r="B207" s="82">
        <f t="shared" si="1"/>
        <v>3.2000000000000015</v>
      </c>
      <c r="C207" s="51"/>
      <c r="D207" s="51"/>
      <c r="E207" s="51"/>
      <c r="F207" s="51"/>
      <c r="G207" s="82">
        <f t="shared" si="2"/>
        <v>3.2000000000000015</v>
      </c>
      <c r="H207" s="51"/>
      <c r="I207" s="51"/>
      <c r="J207" s="51"/>
      <c r="K207" s="51"/>
      <c r="L207" s="34"/>
      <c r="Q207" s="40"/>
      <c r="R207" s="52"/>
    </row>
    <row r="208" spans="1:18" s="12" customFormat="1" x14ac:dyDescent="0.25">
      <c r="A208" s="128"/>
      <c r="B208" s="82">
        <f t="shared" si="1"/>
        <v>3.3000000000000016</v>
      </c>
      <c r="C208" s="51"/>
      <c r="D208" s="51"/>
      <c r="E208" s="51"/>
      <c r="F208" s="51"/>
      <c r="G208" s="82">
        <f t="shared" si="2"/>
        <v>3.3000000000000016</v>
      </c>
      <c r="H208" s="51"/>
      <c r="I208" s="51"/>
      <c r="J208" s="51"/>
      <c r="K208" s="51"/>
      <c r="L208" s="34"/>
      <c r="Q208" s="40"/>
      <c r="R208" s="52"/>
    </row>
    <row r="209" spans="1:18" s="12" customFormat="1" x14ac:dyDescent="0.25">
      <c r="A209" s="128"/>
      <c r="B209" s="82">
        <f t="shared" si="1"/>
        <v>3.4000000000000017</v>
      </c>
      <c r="C209" s="51"/>
      <c r="D209" s="51"/>
      <c r="E209" s="51"/>
      <c r="F209" s="51"/>
      <c r="G209" s="82">
        <f t="shared" si="2"/>
        <v>3.4000000000000017</v>
      </c>
      <c r="H209" s="51"/>
      <c r="I209" s="51"/>
      <c r="J209" s="51"/>
      <c r="K209" s="51"/>
      <c r="L209" s="34"/>
      <c r="Q209" s="40"/>
      <c r="R209" s="52"/>
    </row>
    <row r="210" spans="1:18" s="12" customFormat="1" x14ac:dyDescent="0.25">
      <c r="A210" s="128"/>
      <c r="B210" s="82">
        <f t="shared" si="1"/>
        <v>3.5000000000000018</v>
      </c>
      <c r="C210" s="51"/>
      <c r="D210" s="51"/>
      <c r="E210" s="51"/>
      <c r="F210" s="51"/>
      <c r="G210" s="82">
        <f t="shared" si="2"/>
        <v>3.5000000000000018</v>
      </c>
      <c r="H210" s="51"/>
      <c r="I210" s="51"/>
      <c r="J210" s="51"/>
      <c r="K210" s="51"/>
      <c r="L210" s="34"/>
      <c r="Q210" s="40"/>
      <c r="R210" s="52"/>
    </row>
    <row r="211" spans="1:18" s="12" customFormat="1" x14ac:dyDescent="0.25">
      <c r="A211" s="128"/>
      <c r="B211" s="82">
        <f t="shared" si="1"/>
        <v>3.6000000000000019</v>
      </c>
      <c r="C211" s="51"/>
      <c r="D211" s="51"/>
      <c r="E211" s="51"/>
      <c r="F211" s="51"/>
      <c r="G211" s="82">
        <f t="shared" si="2"/>
        <v>3.6000000000000019</v>
      </c>
      <c r="H211" s="51"/>
      <c r="I211" s="51"/>
      <c r="J211" s="51"/>
      <c r="K211" s="51"/>
      <c r="L211" s="34"/>
      <c r="Q211" s="40"/>
      <c r="R211" s="52"/>
    </row>
    <row r="212" spans="1:18" s="12" customFormat="1" x14ac:dyDescent="0.25">
      <c r="A212" s="128"/>
      <c r="B212" s="82">
        <f t="shared" si="1"/>
        <v>3.700000000000002</v>
      </c>
      <c r="C212" s="51"/>
      <c r="D212" s="51"/>
      <c r="E212" s="51"/>
      <c r="F212" s="51"/>
      <c r="G212" s="82">
        <f t="shared" si="2"/>
        <v>3.700000000000002</v>
      </c>
      <c r="H212" s="51"/>
      <c r="I212" s="51"/>
      <c r="J212" s="51"/>
      <c r="K212" s="51"/>
      <c r="L212" s="34"/>
      <c r="Q212" s="40"/>
      <c r="R212" s="52"/>
    </row>
    <row r="213" spans="1:18" s="12" customFormat="1" x14ac:dyDescent="0.25">
      <c r="A213" s="128"/>
      <c r="B213" s="82">
        <f t="shared" si="1"/>
        <v>3.800000000000002</v>
      </c>
      <c r="C213" s="51"/>
      <c r="D213" s="51"/>
      <c r="E213" s="51"/>
      <c r="F213" s="51"/>
      <c r="G213" s="82">
        <f t="shared" si="2"/>
        <v>3.800000000000002</v>
      </c>
      <c r="H213" s="51"/>
      <c r="I213" s="51"/>
      <c r="J213" s="51"/>
      <c r="K213" s="51"/>
      <c r="L213" s="34"/>
      <c r="Q213" s="40"/>
      <c r="R213" s="52"/>
    </row>
    <row r="214" spans="1:18" s="12" customFormat="1" x14ac:dyDescent="0.25">
      <c r="A214" s="128"/>
      <c r="B214" s="82">
        <f t="shared" si="1"/>
        <v>3.9000000000000021</v>
      </c>
      <c r="C214" s="51"/>
      <c r="D214" s="51"/>
      <c r="E214" s="51"/>
      <c r="F214" s="51"/>
      <c r="G214" s="82">
        <f t="shared" si="2"/>
        <v>3.9000000000000021</v>
      </c>
      <c r="H214" s="51"/>
      <c r="I214" s="51"/>
      <c r="J214" s="51"/>
      <c r="K214" s="51"/>
      <c r="L214" s="34"/>
      <c r="Q214" s="40"/>
      <c r="R214" s="52"/>
    </row>
    <row r="215" spans="1:18" s="12" customFormat="1" x14ac:dyDescent="0.25">
      <c r="A215" s="128"/>
      <c r="B215" s="82">
        <f t="shared" si="1"/>
        <v>4.0000000000000018</v>
      </c>
      <c r="C215" s="51"/>
      <c r="D215" s="51"/>
      <c r="E215" s="51"/>
      <c r="F215" s="51"/>
      <c r="G215" s="82">
        <f t="shared" si="2"/>
        <v>4.0000000000000018</v>
      </c>
      <c r="H215" s="51"/>
      <c r="I215" s="51"/>
      <c r="J215" s="51"/>
      <c r="K215" s="51"/>
      <c r="L215" s="34"/>
      <c r="Q215" s="40"/>
      <c r="R215" s="52"/>
    </row>
    <row r="216" spans="1:18" s="12" customFormat="1" x14ac:dyDescent="0.25">
      <c r="A216" s="128"/>
      <c r="B216" s="83"/>
      <c r="C216" s="84"/>
      <c r="D216" s="15"/>
      <c r="E216" s="15"/>
      <c r="F216" s="57"/>
      <c r="G216" s="57"/>
      <c r="H216" s="57"/>
      <c r="I216" s="57"/>
      <c r="J216" s="57"/>
      <c r="K216" s="34"/>
      <c r="L216" s="34"/>
      <c r="Q216" s="40"/>
      <c r="R216" s="52"/>
    </row>
    <row r="217" spans="1:18" x14ac:dyDescent="0.3">
      <c r="L217" s="34"/>
    </row>
  </sheetData>
  <sheetProtection algorithmName="SHA-512" hashValue="F4SV8kePBywKUfXv53CRULpgO2Wrc2oILQszf13nAq2ji1l8aWmNR86VxVx6ExchX7wVtAVGtWhxEOnzNl0RNw==" saltValue="JBMXGYSC92X0pzPFY99r7Q==" spinCount="100000" sheet="1" formatRows="0" selectLockedCells="1"/>
  <mergeCells count="186">
    <mergeCell ref="B50:E50"/>
    <mergeCell ref="B51:E51"/>
    <mergeCell ref="B43:H43"/>
    <mergeCell ref="B44:H44"/>
    <mergeCell ref="B45:H45"/>
    <mergeCell ref="B46:H46"/>
    <mergeCell ref="I43:L46"/>
    <mergeCell ref="C173:F173"/>
    <mergeCell ref="B171:E171"/>
    <mergeCell ref="B96:L96"/>
    <mergeCell ref="G68:L68"/>
    <mergeCell ref="C128:F128"/>
    <mergeCell ref="B52:E52"/>
    <mergeCell ref="B57:E57"/>
    <mergeCell ref="B58:E58"/>
    <mergeCell ref="B60:E60"/>
    <mergeCell ref="B61:E61"/>
    <mergeCell ref="B62:E62"/>
    <mergeCell ref="B63:E63"/>
    <mergeCell ref="B67:E67"/>
    <mergeCell ref="B68:E68"/>
    <mergeCell ref="B90:E90"/>
    <mergeCell ref="C104:L104"/>
    <mergeCell ref="G60:L60"/>
    <mergeCell ref="B109:B110"/>
    <mergeCell ref="C109:D109"/>
    <mergeCell ref="B64:E64"/>
    <mergeCell ref="B91:E91"/>
    <mergeCell ref="B92:E92"/>
    <mergeCell ref="B93:E93"/>
    <mergeCell ref="B94:E94"/>
    <mergeCell ref="B66:E66"/>
    <mergeCell ref="G63:L63"/>
    <mergeCell ref="G64:L64"/>
    <mergeCell ref="G66:L66"/>
    <mergeCell ref="G67:L67"/>
    <mergeCell ref="G84:L84"/>
    <mergeCell ref="B85:E85"/>
    <mergeCell ref="B100:E100"/>
    <mergeCell ref="B101:E101"/>
    <mergeCell ref="F100:G100"/>
    <mergeCell ref="F101:G101"/>
    <mergeCell ref="B1:L1"/>
    <mergeCell ref="B2:L2"/>
    <mergeCell ref="B69:L69"/>
    <mergeCell ref="B98:G98"/>
    <mergeCell ref="B26:L26"/>
    <mergeCell ref="B8:L8"/>
    <mergeCell ref="B7:L7"/>
    <mergeCell ref="F27:L27"/>
    <mergeCell ref="B18:L18"/>
    <mergeCell ref="B95:E95"/>
    <mergeCell ref="B97:D97"/>
    <mergeCell ref="B31:E31"/>
    <mergeCell ref="B32:E32"/>
    <mergeCell ref="B34:E34"/>
    <mergeCell ref="B35:E35"/>
    <mergeCell ref="B36:E36"/>
    <mergeCell ref="F9:L9"/>
    <mergeCell ref="F10:L10"/>
    <mergeCell ref="F11:L11"/>
    <mergeCell ref="B27:E27"/>
    <mergeCell ref="G57:L57"/>
    <mergeCell ref="G58:L58"/>
    <mergeCell ref="G56:L56"/>
    <mergeCell ref="G62:L62"/>
    <mergeCell ref="F12:L12"/>
    <mergeCell ref="F15:L15"/>
    <mergeCell ref="F16:L16"/>
    <mergeCell ref="F17:L17"/>
    <mergeCell ref="F28:L28"/>
    <mergeCell ref="B6:L6"/>
    <mergeCell ref="F86:F89"/>
    <mergeCell ref="B86:E89"/>
    <mergeCell ref="J86:L86"/>
    <mergeCell ref="J87:L87"/>
    <mergeCell ref="F14:L14"/>
    <mergeCell ref="F31:L31"/>
    <mergeCell ref="B9:E9"/>
    <mergeCell ref="B10:E10"/>
    <mergeCell ref="B38:E38"/>
    <mergeCell ref="B19:L19"/>
    <mergeCell ref="B21:E21"/>
    <mergeCell ref="F21:L21"/>
    <mergeCell ref="B22:E22"/>
    <mergeCell ref="F22:L22"/>
    <mergeCell ref="B23:E23"/>
    <mergeCell ref="F23:L23"/>
    <mergeCell ref="B24:E24"/>
    <mergeCell ref="F24:L24"/>
    <mergeCell ref="B125:G125"/>
    <mergeCell ref="B124:G124"/>
    <mergeCell ref="B47:L47"/>
    <mergeCell ref="B41:L41"/>
    <mergeCell ref="B56:E56"/>
    <mergeCell ref="B84:E84"/>
    <mergeCell ref="B83:L83"/>
    <mergeCell ref="G90:L90"/>
    <mergeCell ref="G91:L91"/>
    <mergeCell ref="G92:L92"/>
    <mergeCell ref="G93:L93"/>
    <mergeCell ref="G94:L94"/>
    <mergeCell ref="G95:L95"/>
    <mergeCell ref="G85:L85"/>
    <mergeCell ref="I52:L52"/>
    <mergeCell ref="B49:E49"/>
    <mergeCell ref="B48:L48"/>
    <mergeCell ref="I49:L49"/>
    <mergeCell ref="I50:L50"/>
    <mergeCell ref="I51:L51"/>
    <mergeCell ref="B108:H108"/>
    <mergeCell ref="E109:H109"/>
    <mergeCell ref="C105:L105"/>
    <mergeCell ref="C106:L106"/>
    <mergeCell ref="B3:L3"/>
    <mergeCell ref="B4:L4"/>
    <mergeCell ref="B29:E29"/>
    <mergeCell ref="F29:L29"/>
    <mergeCell ref="B30:E30"/>
    <mergeCell ref="F30:L30"/>
    <mergeCell ref="B33:E33"/>
    <mergeCell ref="F33:L33"/>
    <mergeCell ref="B37:E37"/>
    <mergeCell ref="F37:L37"/>
    <mergeCell ref="B11:E11"/>
    <mergeCell ref="B12:E12"/>
    <mergeCell ref="B14:E14"/>
    <mergeCell ref="B15:E15"/>
    <mergeCell ref="B16:E16"/>
    <mergeCell ref="B17:E17"/>
    <mergeCell ref="B28:E28"/>
    <mergeCell ref="B13:E13"/>
    <mergeCell ref="F13:L13"/>
    <mergeCell ref="F32:L32"/>
    <mergeCell ref="F34:L34"/>
    <mergeCell ref="F35:L35"/>
    <mergeCell ref="F36:L36"/>
    <mergeCell ref="B5:L5"/>
    <mergeCell ref="F20:L20"/>
    <mergeCell ref="B20:E20"/>
    <mergeCell ref="B65:E65"/>
    <mergeCell ref="G65:L65"/>
    <mergeCell ref="B70:L70"/>
    <mergeCell ref="I71:L71"/>
    <mergeCell ref="I80:L80"/>
    <mergeCell ref="I81:L81"/>
    <mergeCell ref="I74:L74"/>
    <mergeCell ref="I75:L75"/>
    <mergeCell ref="B25:L25"/>
    <mergeCell ref="D81:G81"/>
    <mergeCell ref="B80:C80"/>
    <mergeCell ref="B81:C81"/>
    <mergeCell ref="F38:L38"/>
    <mergeCell ref="B39:E39"/>
    <mergeCell ref="F39:L39"/>
    <mergeCell ref="B40:E40"/>
    <mergeCell ref="F40:L40"/>
    <mergeCell ref="B71:C71"/>
    <mergeCell ref="D71:G71"/>
    <mergeCell ref="B72:C72"/>
    <mergeCell ref="B55:L55"/>
    <mergeCell ref="I72:L72"/>
    <mergeCell ref="B103:D103"/>
    <mergeCell ref="I76:L76"/>
    <mergeCell ref="I77:L77"/>
    <mergeCell ref="I78:L78"/>
    <mergeCell ref="B79:L79"/>
    <mergeCell ref="B59:E59"/>
    <mergeCell ref="G59:L59"/>
    <mergeCell ref="B42:L42"/>
    <mergeCell ref="D72:G72"/>
    <mergeCell ref="I73:L73"/>
    <mergeCell ref="B75:C75"/>
    <mergeCell ref="D75:G75"/>
    <mergeCell ref="B76:C76"/>
    <mergeCell ref="D76:G76"/>
    <mergeCell ref="B73:C73"/>
    <mergeCell ref="D73:G73"/>
    <mergeCell ref="B74:C74"/>
    <mergeCell ref="D74:G74"/>
    <mergeCell ref="B77:C77"/>
    <mergeCell ref="D77:G77"/>
    <mergeCell ref="B78:C78"/>
    <mergeCell ref="D78:G78"/>
    <mergeCell ref="D80:G80"/>
    <mergeCell ref="G61:L61"/>
  </mergeCells>
  <dataValidations count="7">
    <dataValidation type="list" allowBlank="1" showInputMessage="1" showErrorMessage="1" sqref="G111:G115 E175:E215 J175:J215" xr:uid="{1AE46816-C483-4329-B09F-9F84697BB2AA}">
      <formula1>"Organic Top Soil, Clay, Silt, Sand, Gravel, Cobbles, Boulders"</formula1>
    </dataValidation>
    <dataValidation type="list" allowBlank="1" showInputMessage="1" showErrorMessage="1" sqref="F111:F115 D175:D215 I175:I215" xr:uid="{9AD74142-4477-468B-A7A3-C09BF82F9B8D}">
      <formula1>"Sandy, Fine, Medium, Coarse"</formula1>
    </dataValidation>
    <dataValidation type="list" allowBlank="1" showInputMessage="1" showErrorMessage="1" sqref="E111:E115 C175:C215 I182:I187 H175 H185:H215" xr:uid="{4DB4DC40-E108-453A-9BA1-15720D886CB0}">
      <formula1>"Dry, Moist, Wet, Saturated"</formula1>
    </dataValidation>
    <dataValidation type="list" allowBlank="1" showInputMessage="1" showErrorMessage="1" sqref="F175:F215 H111:H115 K175:K215" xr:uid="{DFAA6279-D478-40B3-A413-A19E29D4B71E}">
      <formula1>"minor clay, minor silt, minor sand, minor gravel"</formula1>
    </dataValidation>
    <dataValidation type="list" allowBlank="1" showInputMessage="1" showErrorMessage="1" sqref="F57:F68 F85:F86 F90:F95 F106:F107 F110:F115 F97:F99 F102:F103" xr:uid="{16D70E29-5DC2-4690-9690-D6042D4006EA}">
      <formula1>"YES, NO"</formula1>
    </dataValidation>
    <dataValidation type="whole" allowBlank="1" showInputMessage="1" showErrorMessage="1" sqref="C129:G169" xr:uid="{2FB3DE18-CED1-4C17-9FFE-D062BC47E20B}">
      <formula1>0</formula1>
      <formula2>20</formula2>
    </dataValidation>
    <dataValidation type="list" allowBlank="1" showInputMessage="1" showErrorMessage="1" sqref="H74:H78" xr:uid="{CFBE6A68-FF3D-42EE-BA44-B77D957286CC}">
      <formula1>"L,M,H"</formula1>
    </dataValidation>
  </dataValidations>
  <hyperlinks>
    <hyperlink ref="B96" location="_ftnref1" display="_ftnref1" xr:uid="{9B4EA207-46A6-43E2-9AF5-7FDD7B3D7C45}"/>
    <hyperlink ref="B95" location="_ftn1" display="_ftn1" xr:uid="{A435B79B-131B-4EA9-A3E0-5DF7984A57CC}"/>
    <hyperlink ref="B96:L96" location="'Field Data Entry'!_ftnref1" display="[1] E.g. Any recommendations required re. earthworks control?  Filling to NZS 4431?  Cutting?  Max cut height and batter grade to ensure stability.  Retaining needed?  Max height on this site before geotech input required?  Proximity to boundaries. Temporary works if cutting near boundaries." xr:uid="{E80B5C57-B030-412C-8428-B1D3C4882F9F}"/>
    <hyperlink ref="B125:G125" r:id="rId1" display="Testing as per NZS3604:2011  Section 3.3 Test Method for Soil Bearing Capacity" xr:uid="{3C99D206-C082-4EFB-8081-9958EB2C913F}"/>
    <hyperlink ref="E109:H109" r:id="rId2" display="Soil Description (NZGS)" xr:uid="{6F41AF4F-6EBD-4C5D-9EA1-FBC2ACDE6A1A}"/>
    <hyperlink ref="B43:G43" r:id="rId3" display="Testing as per NZS3604:2011  Section 3.3 Test Method for Soil Bearing Capacity" xr:uid="{BA414AFC-CC32-4648-BBF2-664B296D79E8}"/>
    <hyperlink ref="B44" r:id="rId4" xr:uid="{BAB87D6C-FFF6-4995-B672-F7E2F03C9BCB}"/>
    <hyperlink ref="B45" r:id="rId5" xr:uid="{F4450006-F7E1-49C1-A542-D974080B1601}"/>
    <hyperlink ref="B46:E46" r:id="rId6" display="Soil Description (NZGS)" xr:uid="{B1739A8E-7A46-4CCC-A07A-D7193B404F61}"/>
  </hyperlinks>
  <pageMargins left="0.7" right="0.7" top="0.75" bottom="0.75" header="0.3" footer="0.3"/>
  <pageSetup paperSize="9" orientation="portrait" r:id="rId7"/>
  <ignoredErrors>
    <ignoredError sqref="C112:C115" unlockedFormula="1"/>
  </ignoredErrors>
  <drawing r:id="rId8"/>
  <legacyDrawing r:id="rId9"/>
  <oleObjects>
    <mc:AlternateContent xmlns:mc="http://schemas.openxmlformats.org/markup-compatibility/2006">
      <mc:Choice Requires="x14">
        <oleObject progId="Acrobat.Document.DC" dvAspect="DVASPECT_ICON" shapeId="4100" r:id="rId10">
          <objectPr defaultSize="0" autoPict="0" r:id="rId11">
            <anchor moveWithCells="1">
              <from>
                <xdr:col>10</xdr:col>
                <xdr:colOff>676275</xdr:colOff>
                <xdr:row>42</xdr:row>
                <xdr:rowOff>295275</xdr:rowOff>
              </from>
              <to>
                <xdr:col>11</xdr:col>
                <xdr:colOff>180975</xdr:colOff>
                <xdr:row>45</xdr:row>
                <xdr:rowOff>66675</xdr:rowOff>
              </to>
            </anchor>
          </objectPr>
        </oleObject>
      </mc:Choice>
      <mc:Fallback>
        <oleObject progId="Acrobat.Document.DC" dvAspect="DVASPECT_ICON" shapeId="4100" r:id="rId10"/>
      </mc:Fallback>
    </mc:AlternateContent>
    <mc:AlternateContent xmlns:mc="http://schemas.openxmlformats.org/markup-compatibility/2006">
      <mc:Choice Requires="x14">
        <oleObject progId="Acrobat.Document.DC" dvAspect="DVASPECT_ICON" shapeId="4104" r:id="rId12">
          <objectPr defaultSize="0" autoPict="0" r:id="rId13">
            <anchor moveWithCells="1">
              <from>
                <xdr:col>8</xdr:col>
                <xdr:colOff>628650</xdr:colOff>
                <xdr:row>42</xdr:row>
                <xdr:rowOff>276225</xdr:rowOff>
              </from>
              <to>
                <xdr:col>9</xdr:col>
                <xdr:colOff>638175</xdr:colOff>
                <xdr:row>45</xdr:row>
                <xdr:rowOff>57150</xdr:rowOff>
              </to>
            </anchor>
          </objectPr>
        </oleObject>
      </mc:Choice>
      <mc:Fallback>
        <oleObject progId="Acrobat.Document.DC" dvAspect="DVASPECT_ICON" shapeId="4104" r:id="rId12"/>
      </mc:Fallback>
    </mc:AlternateContent>
    <mc:AlternateContent xmlns:mc="http://schemas.openxmlformats.org/markup-compatibility/2006">
      <mc:Choice Requires="x14">
        <oleObject progId="Acrobat.Document.DC" dvAspect="DVASPECT_ICON" shapeId="4115" r:id="rId14">
          <objectPr defaultSize="0" autoPict="0" r:id="rId13">
            <anchor moveWithCells="1">
              <from>
                <xdr:col>4</xdr:col>
                <xdr:colOff>28575</xdr:colOff>
                <xdr:row>118</xdr:row>
                <xdr:rowOff>200025</xdr:rowOff>
              </from>
              <to>
                <xdr:col>5</xdr:col>
                <xdr:colOff>581025</xdr:colOff>
                <xdr:row>122</xdr:row>
                <xdr:rowOff>142875</xdr:rowOff>
              </to>
            </anchor>
          </objectPr>
        </oleObject>
      </mc:Choice>
      <mc:Fallback>
        <oleObject progId="Acrobat.Document.DC" dvAspect="DVASPECT_ICON" shapeId="4115" r:id="rId1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4A91C-DEB9-414F-98B6-703113F9695C}">
  <sheetPr codeName="Sheet3">
    <pageSetUpPr fitToPage="1"/>
  </sheetPr>
  <dimension ref="A1:Z171"/>
  <sheetViews>
    <sheetView tabSelected="1" view="pageLayout" zoomScale="60" zoomScaleNormal="100" zoomScalePageLayoutView="60" workbookViewId="0">
      <selection activeCell="G44" sqref="G44"/>
    </sheetView>
  </sheetViews>
  <sheetFormatPr defaultRowHeight="15.75" x14ac:dyDescent="0.25"/>
  <cols>
    <col min="1" max="1" width="15.42578125" style="12" customWidth="1"/>
    <col min="2" max="6" width="5.28515625" style="12" customWidth="1"/>
    <col min="7" max="8" width="45.28515625" style="39" customWidth="1"/>
    <col min="9" max="9" width="7.28515625" style="12" customWidth="1"/>
    <col min="10" max="10" width="7.85546875" style="12" customWidth="1"/>
    <col min="11" max="11" width="8.28515625" style="12" customWidth="1"/>
    <col min="12" max="12" width="8.5703125" style="12" customWidth="1"/>
    <col min="13" max="13" width="6.85546875" style="12" customWidth="1"/>
    <col min="14" max="14" width="8.7109375" style="12" customWidth="1"/>
    <col min="15" max="15" width="6.42578125" style="12" customWidth="1"/>
    <col min="16" max="16" width="6.7109375" style="12" customWidth="1"/>
    <col min="17" max="17" width="7.85546875" style="12" customWidth="1"/>
    <col min="18" max="18" width="6.42578125" style="12" customWidth="1"/>
    <col min="19" max="19" width="6.5703125" style="12" customWidth="1"/>
    <col min="20" max="20" width="7.42578125" style="12" customWidth="1"/>
    <col min="21" max="21" width="6.7109375" style="12" customWidth="1"/>
    <col min="22" max="23" width="6.28515625" style="12" customWidth="1"/>
    <col min="25" max="25" width="8.85546875" customWidth="1"/>
  </cols>
  <sheetData>
    <row r="1" spans="1:25" s="11" customFormat="1" ht="160.5" customHeight="1" x14ac:dyDescent="0.25">
      <c r="A1" s="358"/>
      <c r="B1" s="358"/>
      <c r="C1" s="358"/>
      <c r="D1" s="358"/>
      <c r="E1" s="358"/>
      <c r="F1" s="358"/>
      <c r="G1" s="358"/>
      <c r="H1" s="358"/>
      <c r="I1" s="358"/>
      <c r="J1" s="358"/>
      <c r="K1" s="358"/>
      <c r="L1" s="358"/>
      <c r="M1" s="358"/>
      <c r="N1" s="358"/>
      <c r="O1" s="358"/>
      <c r="P1" s="358"/>
      <c r="Q1" s="358"/>
      <c r="R1" s="358"/>
      <c r="S1" s="358"/>
      <c r="T1" s="358"/>
      <c r="U1" s="358"/>
      <c r="V1" s="357" t="s">
        <v>153</v>
      </c>
      <c r="W1" s="357"/>
      <c r="X1" s="357"/>
      <c r="Y1" s="357"/>
    </row>
    <row r="2" spans="1:25" ht="60.75" customHeight="1" x14ac:dyDescent="0.7">
      <c r="A2" s="359" t="s">
        <v>188</v>
      </c>
      <c r="B2" s="359"/>
      <c r="C2" s="359"/>
      <c r="D2" s="359"/>
      <c r="E2" s="359"/>
      <c r="F2" s="359"/>
      <c r="G2" s="359"/>
      <c r="H2" s="359"/>
      <c r="I2" s="359"/>
      <c r="J2" s="359"/>
      <c r="K2" s="359"/>
      <c r="L2" s="359"/>
      <c r="M2" s="359"/>
      <c r="N2" s="359"/>
      <c r="O2" s="359"/>
      <c r="P2" s="359"/>
      <c r="Q2" s="359"/>
      <c r="R2" s="359"/>
      <c r="S2" s="359"/>
      <c r="T2" s="359"/>
      <c r="U2" s="359"/>
      <c r="V2" s="359"/>
      <c r="W2" s="359"/>
      <c r="X2" s="359"/>
      <c r="Y2" s="359"/>
    </row>
    <row r="3" spans="1:25" ht="93.75" customHeight="1" x14ac:dyDescent="0.4">
      <c r="A3" s="360" t="s">
        <v>105</v>
      </c>
      <c r="B3" s="360"/>
      <c r="C3" s="360"/>
      <c r="D3" s="360"/>
      <c r="E3" s="360"/>
      <c r="F3" s="360"/>
      <c r="G3" s="360"/>
      <c r="H3" s="360"/>
      <c r="I3" s="360"/>
      <c r="J3" s="360"/>
      <c r="K3" s="360"/>
      <c r="L3" s="360"/>
      <c r="M3" s="360"/>
      <c r="N3" s="360"/>
      <c r="O3" s="360"/>
      <c r="P3" s="360"/>
      <c r="Q3" s="360"/>
      <c r="R3" s="360"/>
      <c r="S3" s="360"/>
      <c r="T3" s="360"/>
      <c r="U3" s="360"/>
      <c r="V3" s="360"/>
      <c r="W3" s="360"/>
      <c r="X3" s="360"/>
      <c r="Y3" s="360"/>
    </row>
    <row r="4" spans="1:25" s="10" customFormat="1" ht="92.25" customHeight="1" x14ac:dyDescent="0.4">
      <c r="A4" s="360" t="str">
        <f>'Field Data Entry'!B3</f>
        <v xml:space="preserve">This document is only an indication of what additional information or expertise may be required. There will always be exeptions to general guidance, and the Structural or Civil Engineer should use their professional judgement in every case to determine the appropriate skills and expertise required for the job.                                                </v>
      </c>
      <c r="B4" s="360"/>
      <c r="C4" s="360"/>
      <c r="D4" s="360"/>
      <c r="E4" s="360"/>
      <c r="F4" s="360"/>
      <c r="G4" s="360"/>
      <c r="H4" s="360"/>
      <c r="I4" s="360"/>
      <c r="J4" s="360"/>
      <c r="K4" s="360"/>
      <c r="L4" s="360"/>
      <c r="M4" s="360"/>
      <c r="N4" s="360"/>
      <c r="O4" s="360"/>
      <c r="P4" s="360"/>
      <c r="Q4" s="360"/>
      <c r="R4" s="360"/>
      <c r="S4" s="360"/>
      <c r="T4" s="360"/>
      <c r="U4" s="360"/>
      <c r="V4" s="360"/>
      <c r="W4" s="360"/>
      <c r="X4" s="360"/>
      <c r="Y4" s="360"/>
    </row>
    <row r="5" spans="1:25" s="10" customFormat="1" ht="92.25" customHeight="1" x14ac:dyDescent="0.4">
      <c r="A5" s="360" t="str">
        <f>'Field Data Entry'!B4</f>
        <v>The document is not be to used to report ground investigations and soil assessment for projects with geotechnical risks outside the bounds of competence for a structural engineer.</v>
      </c>
      <c r="B5" s="360"/>
      <c r="C5" s="360"/>
      <c r="D5" s="360"/>
      <c r="E5" s="360"/>
      <c r="F5" s="360"/>
      <c r="G5" s="360"/>
      <c r="H5" s="360"/>
      <c r="I5" s="360"/>
      <c r="J5" s="360"/>
      <c r="K5" s="360"/>
      <c r="L5" s="360"/>
      <c r="M5" s="360"/>
      <c r="N5" s="360"/>
      <c r="O5" s="360"/>
      <c r="P5" s="360"/>
      <c r="Q5" s="360"/>
      <c r="R5" s="360"/>
      <c r="S5" s="360"/>
      <c r="T5" s="360"/>
      <c r="U5" s="360"/>
      <c r="V5" s="360"/>
      <c r="W5" s="360"/>
      <c r="X5" s="360"/>
      <c r="Y5" s="360"/>
    </row>
    <row r="6" spans="1:25" ht="202.5" customHeight="1" x14ac:dyDescent="0.5">
      <c r="A6" s="361" t="s">
        <v>158</v>
      </c>
      <c r="B6" s="361"/>
      <c r="C6" s="361"/>
      <c r="D6" s="361"/>
      <c r="E6" s="361"/>
      <c r="F6" s="361"/>
      <c r="G6" s="361"/>
      <c r="H6" s="361"/>
      <c r="I6" s="361"/>
      <c r="J6" s="361"/>
      <c r="K6" s="361"/>
      <c r="L6" s="361"/>
      <c r="M6" s="361"/>
      <c r="N6" s="361"/>
      <c r="O6" s="361"/>
      <c r="P6" s="361"/>
      <c r="Q6" s="361"/>
      <c r="R6" s="361"/>
      <c r="S6" s="361"/>
      <c r="T6" s="361"/>
      <c r="U6" s="361"/>
      <c r="V6" s="361"/>
      <c r="W6" s="361"/>
      <c r="X6" s="361"/>
      <c r="Y6" s="361"/>
    </row>
    <row r="7" spans="1:25" ht="69" customHeight="1" x14ac:dyDescent="0.4">
      <c r="A7" s="336" t="s">
        <v>156</v>
      </c>
      <c r="B7" s="336"/>
      <c r="C7" s="336"/>
      <c r="D7" s="336"/>
      <c r="E7" s="336"/>
      <c r="F7" s="336"/>
      <c r="G7" s="362" t="str">
        <f>IF(ISBLANK('Field Data Entry'!F9),"",'Field Data Entry'!F9)</f>
        <v/>
      </c>
      <c r="H7" s="362"/>
      <c r="I7" s="362"/>
      <c r="J7" s="362"/>
      <c r="K7" s="362"/>
      <c r="L7" s="362"/>
      <c r="M7" s="362"/>
      <c r="N7" s="362"/>
      <c r="O7" s="362"/>
      <c r="P7" s="362"/>
      <c r="Q7" s="362"/>
      <c r="R7" s="362"/>
      <c r="S7" s="362"/>
      <c r="T7" s="362"/>
      <c r="U7" s="362"/>
      <c r="V7" s="362"/>
      <c r="W7" s="362"/>
      <c r="X7" s="362"/>
      <c r="Y7" s="362"/>
    </row>
    <row r="8" spans="1:25" ht="61.5" customHeight="1" x14ac:dyDescent="0.4">
      <c r="A8" s="334" t="s">
        <v>15</v>
      </c>
      <c r="B8" s="334"/>
      <c r="C8" s="334"/>
      <c r="D8" s="334"/>
      <c r="E8" s="334"/>
      <c r="F8" s="334"/>
      <c r="G8" s="341" t="str">
        <f>IF(ISBLANK('Field Data Entry'!F10),"",'Field Data Entry'!F10)</f>
        <v/>
      </c>
      <c r="H8" s="341"/>
      <c r="I8" s="341"/>
      <c r="J8" s="341"/>
      <c r="K8" s="341"/>
      <c r="L8" s="341"/>
      <c r="M8" s="341"/>
      <c r="N8" s="341"/>
      <c r="O8" s="341"/>
      <c r="P8" s="341"/>
      <c r="Q8" s="341"/>
      <c r="R8" s="341"/>
      <c r="S8" s="341"/>
      <c r="T8" s="341"/>
      <c r="U8" s="341"/>
      <c r="V8" s="341"/>
      <c r="W8" s="341"/>
      <c r="X8" s="341"/>
      <c r="Y8" s="341"/>
    </row>
    <row r="9" spans="1:25" ht="61.5" customHeight="1" x14ac:dyDescent="0.4">
      <c r="A9" s="336" t="s">
        <v>16</v>
      </c>
      <c r="B9" s="336"/>
      <c r="C9" s="336"/>
      <c r="D9" s="336"/>
      <c r="E9" s="336"/>
      <c r="F9" s="336"/>
      <c r="G9" s="341" t="s">
        <v>99</v>
      </c>
      <c r="H9" s="341"/>
      <c r="I9" s="341"/>
      <c r="J9" s="341"/>
      <c r="K9" s="341"/>
      <c r="L9" s="341"/>
      <c r="M9" s="341"/>
      <c r="N9" s="341"/>
      <c r="O9" s="341"/>
      <c r="P9" s="341"/>
      <c r="Q9" s="341"/>
      <c r="R9" s="341"/>
      <c r="S9" s="341"/>
      <c r="T9" s="341"/>
      <c r="U9" s="341"/>
      <c r="V9" s="341"/>
      <c r="W9" s="341"/>
      <c r="X9" s="341"/>
      <c r="Y9" s="341"/>
    </row>
    <row r="10" spans="1:25" ht="61.5" customHeight="1" x14ac:dyDescent="0.4">
      <c r="A10" s="334" t="s">
        <v>17</v>
      </c>
      <c r="B10" s="334"/>
      <c r="C10" s="334"/>
      <c r="D10" s="334"/>
      <c r="E10" s="334"/>
      <c r="F10" s="334"/>
      <c r="G10" s="341" t="str">
        <f>IF(ISBLANK('Field Data Entry'!F12),"",'Field Data Entry'!F12)</f>
        <v/>
      </c>
      <c r="H10" s="341"/>
      <c r="I10" s="341"/>
      <c r="J10" s="341"/>
      <c r="K10" s="341"/>
      <c r="L10" s="341"/>
      <c r="M10" s="341"/>
      <c r="N10" s="341"/>
      <c r="O10" s="341"/>
      <c r="P10" s="341"/>
      <c r="Q10" s="341"/>
      <c r="R10" s="341"/>
      <c r="S10" s="341"/>
      <c r="T10" s="341"/>
      <c r="U10" s="341"/>
      <c r="V10" s="341"/>
      <c r="W10" s="341"/>
      <c r="X10" s="341"/>
      <c r="Y10" s="341"/>
    </row>
    <row r="11" spans="1:25" s="10" customFormat="1" ht="61.5" customHeight="1" x14ac:dyDescent="0.4">
      <c r="A11" s="334" t="s">
        <v>100</v>
      </c>
      <c r="B11" s="334"/>
      <c r="C11" s="334"/>
      <c r="D11" s="334"/>
      <c r="E11" s="334"/>
      <c r="F11" s="334"/>
      <c r="G11" s="341" t="str">
        <f>IF(ISBLANK('Field Data Entry'!F13),"",'Field Data Entry'!F13)</f>
        <v/>
      </c>
      <c r="H11" s="341"/>
      <c r="I11" s="341"/>
      <c r="J11" s="341"/>
      <c r="K11" s="341"/>
      <c r="L11" s="341"/>
      <c r="M11" s="341"/>
      <c r="N11" s="341"/>
      <c r="O11" s="341"/>
      <c r="P11" s="341"/>
      <c r="Q11" s="341"/>
      <c r="R11" s="341"/>
      <c r="S11" s="341"/>
      <c r="T11" s="341"/>
      <c r="U11" s="341"/>
      <c r="V11" s="341"/>
      <c r="W11" s="341"/>
      <c r="X11" s="341"/>
      <c r="Y11" s="341"/>
    </row>
    <row r="12" spans="1:25" ht="61.5" customHeight="1" x14ac:dyDescent="0.4">
      <c r="A12" s="334" t="s">
        <v>101</v>
      </c>
      <c r="B12" s="334"/>
      <c r="C12" s="334"/>
      <c r="D12" s="334"/>
      <c r="E12" s="334"/>
      <c r="F12" s="334"/>
      <c r="G12" s="341" t="str">
        <f>IF(ISBLANK('Field Data Entry'!F14),"",'Field Data Entry'!F14)</f>
        <v/>
      </c>
      <c r="H12" s="341"/>
      <c r="I12" s="341"/>
      <c r="J12" s="341"/>
      <c r="K12" s="341"/>
      <c r="L12" s="341"/>
      <c r="M12" s="341"/>
      <c r="N12" s="341"/>
      <c r="O12" s="341"/>
      <c r="P12" s="341"/>
      <c r="Q12" s="341"/>
      <c r="R12" s="341"/>
      <c r="S12" s="341"/>
      <c r="T12" s="341"/>
      <c r="U12" s="341"/>
      <c r="V12" s="341"/>
      <c r="W12" s="341"/>
      <c r="X12" s="341"/>
      <c r="Y12" s="341"/>
    </row>
    <row r="13" spans="1:25" ht="61.5" customHeight="1" x14ac:dyDescent="0.4">
      <c r="A13" s="334" t="s">
        <v>102</v>
      </c>
      <c r="B13" s="334"/>
      <c r="C13" s="334"/>
      <c r="D13" s="334"/>
      <c r="E13" s="334"/>
      <c r="F13" s="334"/>
      <c r="G13" s="341" t="str">
        <f>IF(ISBLANK('Field Data Entry'!F15),"",'Field Data Entry'!F15)</f>
        <v/>
      </c>
      <c r="H13" s="341"/>
      <c r="I13" s="341"/>
      <c r="J13" s="341"/>
      <c r="K13" s="341"/>
      <c r="L13" s="341"/>
      <c r="M13" s="341"/>
      <c r="N13" s="341"/>
      <c r="O13" s="341"/>
      <c r="P13" s="341"/>
      <c r="Q13" s="341"/>
      <c r="R13" s="341"/>
      <c r="S13" s="341"/>
      <c r="T13" s="341"/>
      <c r="U13" s="341"/>
      <c r="V13" s="341"/>
      <c r="W13" s="341"/>
      <c r="X13" s="341"/>
      <c r="Y13" s="341"/>
    </row>
    <row r="14" spans="1:25" ht="61.5" customHeight="1" x14ac:dyDescent="0.4">
      <c r="A14" s="334" t="s">
        <v>46</v>
      </c>
      <c r="B14" s="334"/>
      <c r="C14" s="334"/>
      <c r="D14" s="334"/>
      <c r="E14" s="334"/>
      <c r="F14" s="334"/>
      <c r="G14" s="341" t="str">
        <f>IF(ISBLANK('Field Data Entry'!F16),"",'Field Data Entry'!F16)</f>
        <v/>
      </c>
      <c r="H14" s="341"/>
      <c r="I14" s="341"/>
      <c r="J14" s="341"/>
      <c r="K14" s="341"/>
      <c r="L14" s="341"/>
      <c r="M14" s="341"/>
      <c r="N14" s="341"/>
      <c r="O14" s="341"/>
      <c r="P14" s="341"/>
      <c r="Q14" s="341"/>
      <c r="R14" s="341"/>
      <c r="S14" s="341"/>
      <c r="T14" s="341"/>
      <c r="U14" s="341"/>
      <c r="V14" s="341"/>
      <c r="W14" s="341"/>
      <c r="X14" s="341"/>
      <c r="Y14" s="341"/>
    </row>
    <row r="15" spans="1:25" ht="61.5" customHeight="1" x14ac:dyDescent="0.4">
      <c r="A15" s="334" t="s">
        <v>103</v>
      </c>
      <c r="B15" s="334"/>
      <c r="C15" s="334"/>
      <c r="D15" s="334"/>
      <c r="E15" s="334"/>
      <c r="F15" s="334"/>
      <c r="G15" s="341" t="str">
        <f>IF(ISBLANK('Field Data Entry'!F17),"",'Field Data Entry'!F17)</f>
        <v/>
      </c>
      <c r="H15" s="341"/>
      <c r="I15" s="341"/>
      <c r="J15" s="341"/>
      <c r="K15" s="341"/>
      <c r="L15" s="341"/>
      <c r="M15" s="341"/>
      <c r="N15" s="341"/>
      <c r="O15" s="341"/>
      <c r="P15" s="341"/>
      <c r="Q15" s="341"/>
      <c r="R15" s="341"/>
      <c r="S15" s="341"/>
      <c r="T15" s="341"/>
      <c r="U15" s="341"/>
      <c r="V15" s="341"/>
      <c r="W15" s="341"/>
      <c r="X15" s="341"/>
      <c r="Y15" s="341"/>
    </row>
    <row r="16" spans="1:25" s="10" customFormat="1" ht="90" customHeight="1" x14ac:dyDescent="0.25">
      <c r="A16" s="324"/>
      <c r="B16" s="324"/>
      <c r="C16" s="324"/>
      <c r="D16" s="324"/>
      <c r="E16" s="324"/>
      <c r="F16" s="324"/>
      <c r="G16" s="324"/>
      <c r="H16" s="324"/>
      <c r="I16" s="324"/>
      <c r="J16" s="324"/>
      <c r="K16" s="324"/>
      <c r="L16" s="324"/>
      <c r="M16" s="324"/>
      <c r="N16" s="324"/>
      <c r="O16" s="324"/>
      <c r="P16" s="324"/>
      <c r="Q16" s="324"/>
      <c r="R16" s="324"/>
      <c r="S16" s="324"/>
      <c r="T16" s="324"/>
      <c r="U16" s="324"/>
      <c r="V16" s="324"/>
      <c r="W16" s="324"/>
      <c r="X16" s="324"/>
      <c r="Y16" s="324"/>
    </row>
    <row r="17" spans="1:25" s="10" customFormat="1" ht="49.5" customHeight="1" x14ac:dyDescent="0.5">
      <c r="A17" s="335" t="s">
        <v>157</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row>
    <row r="18" spans="1:25" s="10" customFormat="1" ht="24.6" customHeight="1" x14ac:dyDescent="0.25">
      <c r="A18" s="292" t="s">
        <v>47</v>
      </c>
      <c r="B18" s="293"/>
      <c r="C18" s="293"/>
      <c r="D18" s="293"/>
      <c r="E18" s="293"/>
      <c r="F18" s="294"/>
      <c r="G18" s="377" t="s">
        <v>32</v>
      </c>
      <c r="H18" s="378"/>
      <c r="I18" s="378"/>
      <c r="J18" s="378"/>
      <c r="K18" s="378"/>
      <c r="L18" s="378"/>
      <c r="M18" s="378"/>
      <c r="N18" s="378"/>
      <c r="O18" s="378"/>
      <c r="P18" s="378"/>
      <c r="Q18" s="378"/>
      <c r="R18" s="378"/>
      <c r="S18" s="378"/>
      <c r="T18" s="378"/>
      <c r="U18" s="378"/>
      <c r="V18" s="378"/>
      <c r="W18" s="378"/>
      <c r="X18" s="378"/>
      <c r="Y18" s="378"/>
    </row>
    <row r="19" spans="1:25" s="10" customFormat="1" ht="78.599999999999994" customHeight="1" x14ac:dyDescent="0.4">
      <c r="A19" s="338" t="s">
        <v>122</v>
      </c>
      <c r="B19" s="339"/>
      <c r="C19" s="339"/>
      <c r="D19" s="339"/>
      <c r="E19" s="339"/>
      <c r="F19" s="340"/>
      <c r="G19" s="341" t="str">
        <f>IF(ISBLANK('Field Data Entry'!F21),"",'Field Data Entry'!F21)</f>
        <v/>
      </c>
      <c r="H19" s="341"/>
      <c r="I19" s="341"/>
      <c r="J19" s="341"/>
      <c r="K19" s="341"/>
      <c r="L19" s="341"/>
      <c r="M19" s="341"/>
      <c r="N19" s="341"/>
      <c r="O19" s="341"/>
      <c r="P19" s="341"/>
      <c r="Q19" s="341"/>
      <c r="R19" s="341"/>
      <c r="S19" s="341"/>
      <c r="T19" s="341"/>
      <c r="U19" s="341"/>
      <c r="V19" s="341"/>
      <c r="W19" s="341"/>
      <c r="X19" s="341"/>
      <c r="Y19" s="341"/>
    </row>
    <row r="20" spans="1:25" s="10" customFormat="1" ht="84" customHeight="1" x14ac:dyDescent="0.4">
      <c r="A20" s="338" t="s">
        <v>119</v>
      </c>
      <c r="B20" s="339"/>
      <c r="C20" s="339"/>
      <c r="D20" s="339"/>
      <c r="E20" s="339"/>
      <c r="F20" s="340"/>
      <c r="G20" s="341" t="str">
        <f>IF(ISBLANK('Field Data Entry'!F22),"",'Field Data Entry'!F22)</f>
        <v/>
      </c>
      <c r="H20" s="341"/>
      <c r="I20" s="341"/>
      <c r="J20" s="341"/>
      <c r="K20" s="341"/>
      <c r="L20" s="341"/>
      <c r="M20" s="341"/>
      <c r="N20" s="341"/>
      <c r="O20" s="341"/>
      <c r="P20" s="341"/>
      <c r="Q20" s="341"/>
      <c r="R20" s="341"/>
      <c r="S20" s="341"/>
      <c r="T20" s="341"/>
      <c r="U20" s="341"/>
      <c r="V20" s="341"/>
      <c r="W20" s="341"/>
      <c r="X20" s="341"/>
      <c r="Y20" s="341"/>
    </row>
    <row r="21" spans="1:25" s="10" customFormat="1" ht="101.1" customHeight="1" x14ac:dyDescent="0.4">
      <c r="A21" s="338" t="s">
        <v>120</v>
      </c>
      <c r="B21" s="339"/>
      <c r="C21" s="339"/>
      <c r="D21" s="339"/>
      <c r="E21" s="339"/>
      <c r="F21" s="340"/>
      <c r="G21" s="341" t="str">
        <f>IF(ISBLANK('Field Data Entry'!F23),"",'Field Data Entry'!F23)</f>
        <v/>
      </c>
      <c r="H21" s="341"/>
      <c r="I21" s="341"/>
      <c r="J21" s="341"/>
      <c r="K21" s="341"/>
      <c r="L21" s="341"/>
      <c r="M21" s="341"/>
      <c r="N21" s="341"/>
      <c r="O21" s="341"/>
      <c r="P21" s="341"/>
      <c r="Q21" s="341"/>
      <c r="R21" s="341"/>
      <c r="S21" s="341"/>
      <c r="T21" s="341"/>
      <c r="U21" s="341"/>
      <c r="V21" s="341"/>
      <c r="W21" s="341"/>
      <c r="X21" s="341"/>
      <c r="Y21" s="341"/>
    </row>
    <row r="22" spans="1:25" s="10" customFormat="1" ht="96.95" customHeight="1" x14ac:dyDescent="0.4">
      <c r="A22" s="338" t="s">
        <v>121</v>
      </c>
      <c r="B22" s="339"/>
      <c r="C22" s="339"/>
      <c r="D22" s="339"/>
      <c r="E22" s="339"/>
      <c r="F22" s="340"/>
      <c r="G22" s="341" t="str">
        <f>IF(ISBLANK('Field Data Entry'!F24),"",'Field Data Entry'!F24)</f>
        <v/>
      </c>
      <c r="H22" s="341"/>
      <c r="I22" s="341"/>
      <c r="J22" s="341"/>
      <c r="K22" s="341"/>
      <c r="L22" s="341"/>
      <c r="M22" s="341"/>
      <c r="N22" s="341"/>
      <c r="O22" s="341"/>
      <c r="P22" s="341"/>
      <c r="Q22" s="341"/>
      <c r="R22" s="341"/>
      <c r="S22" s="341"/>
      <c r="T22" s="341"/>
      <c r="U22" s="341"/>
      <c r="V22" s="341"/>
      <c r="W22" s="341"/>
      <c r="X22" s="341"/>
      <c r="Y22" s="341"/>
    </row>
    <row r="23" spans="1:25" ht="33.6" customHeight="1" x14ac:dyDescent="0.25">
      <c r="A23" s="323"/>
      <c r="B23" s="323"/>
      <c r="C23" s="323"/>
      <c r="D23" s="323"/>
      <c r="E23" s="323"/>
      <c r="F23" s="323"/>
      <c r="G23" s="324"/>
      <c r="H23" s="324"/>
      <c r="I23" s="324"/>
      <c r="J23" s="324"/>
      <c r="K23" s="324"/>
      <c r="L23" s="324"/>
      <c r="M23" s="324"/>
      <c r="N23" s="324"/>
      <c r="O23" s="324"/>
      <c r="P23" s="324"/>
      <c r="Q23" s="324"/>
      <c r="R23" s="324"/>
      <c r="S23" s="324"/>
      <c r="T23" s="324"/>
      <c r="U23" s="324"/>
      <c r="V23" s="324"/>
      <c r="W23" s="324"/>
    </row>
    <row r="24" spans="1:25" ht="32.1" customHeight="1" x14ac:dyDescent="0.5">
      <c r="A24" s="335" t="s">
        <v>48</v>
      </c>
      <c r="B24" s="335"/>
      <c r="C24" s="335"/>
      <c r="D24" s="335"/>
      <c r="E24" s="335"/>
      <c r="F24" s="335"/>
      <c r="G24" s="335"/>
      <c r="H24" s="335"/>
      <c r="I24" s="335"/>
      <c r="J24" s="335"/>
      <c r="K24" s="335"/>
      <c r="L24" s="335"/>
      <c r="M24" s="335"/>
      <c r="N24" s="335"/>
      <c r="O24" s="335"/>
      <c r="P24" s="335"/>
      <c r="Q24" s="335"/>
      <c r="R24" s="335"/>
      <c r="S24" s="335"/>
      <c r="T24" s="335"/>
      <c r="U24" s="335"/>
      <c r="V24" s="335"/>
      <c r="W24" s="335"/>
    </row>
    <row r="25" spans="1:25" ht="26.1" customHeight="1" x14ac:dyDescent="0.25">
      <c r="A25" s="337" t="s">
        <v>47</v>
      </c>
      <c r="B25" s="337"/>
      <c r="C25" s="337"/>
      <c r="D25" s="337"/>
      <c r="E25" s="337"/>
      <c r="F25" s="337"/>
      <c r="G25" s="342" t="s">
        <v>32</v>
      </c>
      <c r="H25" s="343"/>
      <c r="I25" s="343"/>
      <c r="J25" s="343"/>
      <c r="K25" s="343"/>
      <c r="L25" s="343"/>
      <c r="M25" s="343"/>
      <c r="N25" s="343"/>
      <c r="O25" s="343"/>
      <c r="P25" s="343"/>
      <c r="Q25" s="343"/>
      <c r="R25" s="343"/>
      <c r="S25" s="343"/>
      <c r="T25" s="343"/>
      <c r="U25" s="343"/>
      <c r="V25" s="343"/>
      <c r="W25" s="343"/>
      <c r="X25" s="343"/>
      <c r="Y25" s="343"/>
    </row>
    <row r="26" spans="1:25" ht="141.6" customHeight="1" x14ac:dyDescent="0.4">
      <c r="A26" s="329" t="s">
        <v>108</v>
      </c>
      <c r="B26" s="330"/>
      <c r="C26" s="330"/>
      <c r="D26" s="330"/>
      <c r="E26" s="330"/>
      <c r="F26" s="331"/>
      <c r="G26" s="283" t="str">
        <f>IF(ISBLANK('Field Data Entry'!F28),"",'Field Data Entry'!F28)</f>
        <v/>
      </c>
      <c r="H26" s="283"/>
      <c r="I26" s="283"/>
      <c r="J26" s="283"/>
      <c r="K26" s="283"/>
      <c r="L26" s="283"/>
      <c r="M26" s="283"/>
      <c r="N26" s="283"/>
      <c r="O26" s="283"/>
      <c r="P26" s="283"/>
      <c r="Q26" s="283"/>
      <c r="R26" s="283"/>
      <c r="S26" s="283"/>
      <c r="T26" s="283"/>
      <c r="U26" s="283"/>
      <c r="V26" s="283"/>
      <c r="W26" s="283"/>
      <c r="X26" s="283"/>
      <c r="Y26" s="283"/>
    </row>
    <row r="27" spans="1:25" ht="141.6" customHeight="1" x14ac:dyDescent="0.4">
      <c r="A27" s="329" t="s">
        <v>106</v>
      </c>
      <c r="B27" s="330"/>
      <c r="C27" s="330"/>
      <c r="D27" s="330"/>
      <c r="E27" s="330"/>
      <c r="F27" s="331"/>
      <c r="G27" s="283" t="str">
        <f>IF(ISBLANK('Field Data Entry'!F29),"",'Field Data Entry'!F29)</f>
        <v/>
      </c>
      <c r="H27" s="283"/>
      <c r="I27" s="283"/>
      <c r="J27" s="283"/>
      <c r="K27" s="283"/>
      <c r="L27" s="283"/>
      <c r="M27" s="283"/>
      <c r="N27" s="283"/>
      <c r="O27" s="283"/>
      <c r="P27" s="283"/>
      <c r="Q27" s="283"/>
      <c r="R27" s="283"/>
      <c r="S27" s="283"/>
      <c r="T27" s="283"/>
      <c r="U27" s="283"/>
      <c r="V27" s="283"/>
      <c r="W27" s="283"/>
      <c r="X27" s="283"/>
      <c r="Y27" s="283"/>
    </row>
    <row r="28" spans="1:25" ht="141.6" customHeight="1" x14ac:dyDescent="0.4">
      <c r="A28" s="329" t="s">
        <v>107</v>
      </c>
      <c r="B28" s="330"/>
      <c r="C28" s="330"/>
      <c r="D28" s="330"/>
      <c r="E28" s="330"/>
      <c r="F28" s="331"/>
      <c r="G28" s="283" t="str">
        <f>IF(ISBLANK('Field Data Entry'!F30),"",'Field Data Entry'!F30)</f>
        <v/>
      </c>
      <c r="H28" s="283"/>
      <c r="I28" s="283"/>
      <c r="J28" s="283"/>
      <c r="K28" s="283"/>
      <c r="L28" s="283"/>
      <c r="M28" s="283"/>
      <c r="N28" s="283"/>
      <c r="O28" s="283"/>
      <c r="P28" s="283"/>
      <c r="Q28" s="283"/>
      <c r="R28" s="283"/>
      <c r="S28" s="283"/>
      <c r="T28" s="283"/>
      <c r="U28" s="283"/>
      <c r="V28" s="283"/>
      <c r="W28" s="283"/>
      <c r="X28" s="283"/>
      <c r="Y28" s="283"/>
    </row>
    <row r="29" spans="1:25" ht="141.6" customHeight="1" x14ac:dyDescent="0.4">
      <c r="A29" s="329" t="s">
        <v>109</v>
      </c>
      <c r="B29" s="330"/>
      <c r="C29" s="330"/>
      <c r="D29" s="330"/>
      <c r="E29" s="330"/>
      <c r="F29" s="331"/>
      <c r="G29" s="283" t="str">
        <f>IF(ISBLANK('Field Data Entry'!F31),"",'Field Data Entry'!F31)</f>
        <v/>
      </c>
      <c r="H29" s="283"/>
      <c r="I29" s="283"/>
      <c r="J29" s="283"/>
      <c r="K29" s="283"/>
      <c r="L29" s="283"/>
      <c r="M29" s="283"/>
      <c r="N29" s="283"/>
      <c r="O29" s="283"/>
      <c r="P29" s="283"/>
      <c r="Q29" s="283"/>
      <c r="R29" s="283"/>
      <c r="S29" s="283"/>
      <c r="T29" s="283"/>
      <c r="U29" s="283"/>
      <c r="V29" s="283"/>
      <c r="W29" s="283"/>
      <c r="X29" s="283"/>
      <c r="Y29" s="283"/>
    </row>
    <row r="30" spans="1:25" ht="141.6" customHeight="1" x14ac:dyDescent="0.4">
      <c r="A30" s="329" t="s">
        <v>110</v>
      </c>
      <c r="B30" s="330"/>
      <c r="C30" s="330"/>
      <c r="D30" s="330"/>
      <c r="E30" s="330"/>
      <c r="F30" s="331"/>
      <c r="G30" s="283" t="str">
        <f>IF(ISBLANK('Field Data Entry'!F32),"",'Field Data Entry'!F32)</f>
        <v/>
      </c>
      <c r="H30" s="283"/>
      <c r="I30" s="283"/>
      <c r="J30" s="283"/>
      <c r="K30" s="283"/>
      <c r="L30" s="283"/>
      <c r="M30" s="283"/>
      <c r="N30" s="283"/>
      <c r="O30" s="283"/>
      <c r="P30" s="283"/>
      <c r="Q30" s="283"/>
      <c r="R30" s="283"/>
      <c r="S30" s="283"/>
      <c r="T30" s="283"/>
      <c r="U30" s="283"/>
      <c r="V30" s="283"/>
      <c r="W30" s="283"/>
      <c r="X30" s="283"/>
      <c r="Y30" s="283"/>
    </row>
    <row r="31" spans="1:25" ht="141.6" customHeight="1" x14ac:dyDescent="0.4">
      <c r="A31" s="329" t="s">
        <v>111</v>
      </c>
      <c r="B31" s="330"/>
      <c r="C31" s="330"/>
      <c r="D31" s="330"/>
      <c r="E31" s="330"/>
      <c r="F31" s="331"/>
      <c r="G31" s="283" t="str">
        <f>IF(ISBLANK('Field Data Entry'!F33),"",'Field Data Entry'!F33)</f>
        <v/>
      </c>
      <c r="H31" s="283"/>
      <c r="I31" s="283"/>
      <c r="J31" s="283"/>
      <c r="K31" s="283"/>
      <c r="L31" s="283"/>
      <c r="M31" s="283"/>
      <c r="N31" s="283"/>
      <c r="O31" s="283"/>
      <c r="P31" s="283"/>
      <c r="Q31" s="283"/>
      <c r="R31" s="283"/>
      <c r="S31" s="283"/>
      <c r="T31" s="283"/>
      <c r="U31" s="283"/>
      <c r="V31" s="283"/>
      <c r="W31" s="283"/>
      <c r="X31" s="283"/>
      <c r="Y31" s="283"/>
    </row>
    <row r="32" spans="1:25" ht="141.6" customHeight="1" x14ac:dyDescent="0.4">
      <c r="A32" s="329" t="s">
        <v>112</v>
      </c>
      <c r="B32" s="330"/>
      <c r="C32" s="330"/>
      <c r="D32" s="330"/>
      <c r="E32" s="330"/>
      <c r="F32" s="331"/>
      <c r="G32" s="283" t="str">
        <f>IF(ISBLANK('Field Data Entry'!F34),"",'Field Data Entry'!F34)</f>
        <v/>
      </c>
      <c r="H32" s="283"/>
      <c r="I32" s="283"/>
      <c r="J32" s="283"/>
      <c r="K32" s="283"/>
      <c r="L32" s="283"/>
      <c r="M32" s="283"/>
      <c r="N32" s="283"/>
      <c r="O32" s="283"/>
      <c r="P32" s="283"/>
      <c r="Q32" s="283"/>
      <c r="R32" s="283"/>
      <c r="S32" s="283"/>
      <c r="T32" s="283"/>
      <c r="U32" s="283"/>
      <c r="V32" s="283"/>
      <c r="W32" s="283"/>
      <c r="X32" s="283"/>
      <c r="Y32" s="283"/>
    </row>
    <row r="33" spans="1:25" ht="141.6" customHeight="1" x14ac:dyDescent="0.4">
      <c r="A33" s="329" t="s">
        <v>113</v>
      </c>
      <c r="B33" s="330"/>
      <c r="C33" s="330"/>
      <c r="D33" s="330"/>
      <c r="E33" s="330"/>
      <c r="F33" s="331"/>
      <c r="G33" s="283" t="str">
        <f>IF(ISBLANK('Field Data Entry'!F35),"",'Field Data Entry'!F35)</f>
        <v/>
      </c>
      <c r="H33" s="283"/>
      <c r="I33" s="283"/>
      <c r="J33" s="283"/>
      <c r="K33" s="283"/>
      <c r="L33" s="283"/>
      <c r="M33" s="283"/>
      <c r="N33" s="283"/>
      <c r="O33" s="283"/>
      <c r="P33" s="283"/>
      <c r="Q33" s="283"/>
      <c r="R33" s="283"/>
      <c r="S33" s="283"/>
      <c r="T33" s="283"/>
      <c r="U33" s="283"/>
      <c r="V33" s="283"/>
      <c r="W33" s="283"/>
      <c r="X33" s="283"/>
      <c r="Y33" s="283"/>
    </row>
    <row r="34" spans="1:25" ht="141.6" customHeight="1" x14ac:dyDescent="0.4">
      <c r="A34" s="329" t="s">
        <v>18</v>
      </c>
      <c r="B34" s="330"/>
      <c r="C34" s="330"/>
      <c r="D34" s="330"/>
      <c r="E34" s="330"/>
      <c r="F34" s="331"/>
      <c r="G34" s="283" t="str">
        <f>IF(ISBLANK('Field Data Entry'!F36),"",'Field Data Entry'!F36)</f>
        <v/>
      </c>
      <c r="H34" s="283"/>
      <c r="I34" s="283"/>
      <c r="J34" s="283"/>
      <c r="K34" s="283"/>
      <c r="L34" s="283"/>
      <c r="M34" s="283"/>
      <c r="N34" s="283"/>
      <c r="O34" s="283"/>
      <c r="P34" s="283"/>
      <c r="Q34" s="283"/>
      <c r="R34" s="283"/>
      <c r="S34" s="283"/>
      <c r="T34" s="283"/>
      <c r="U34" s="283"/>
      <c r="V34" s="283"/>
      <c r="W34" s="283"/>
      <c r="X34" s="283"/>
      <c r="Y34" s="283"/>
    </row>
    <row r="35" spans="1:25" ht="141.6" customHeight="1" x14ac:dyDescent="0.4">
      <c r="A35" s="329" t="s">
        <v>114</v>
      </c>
      <c r="B35" s="330"/>
      <c r="C35" s="330"/>
      <c r="D35" s="330"/>
      <c r="E35" s="330"/>
      <c r="F35" s="331"/>
      <c r="G35" s="283" t="str">
        <f>IF(ISBLANK('Field Data Entry'!F37),"",'Field Data Entry'!F37)</f>
        <v/>
      </c>
      <c r="H35" s="283"/>
      <c r="I35" s="283"/>
      <c r="J35" s="283"/>
      <c r="K35" s="283"/>
      <c r="L35" s="283"/>
      <c r="M35" s="283"/>
      <c r="N35" s="283"/>
      <c r="O35" s="283"/>
      <c r="P35" s="283"/>
      <c r="Q35" s="283"/>
      <c r="R35" s="283"/>
      <c r="S35" s="283"/>
      <c r="T35" s="283"/>
      <c r="U35" s="283"/>
      <c r="V35" s="283"/>
      <c r="W35" s="283"/>
      <c r="X35" s="283"/>
      <c r="Y35" s="283"/>
    </row>
    <row r="36" spans="1:25" ht="141.6" customHeight="1" x14ac:dyDescent="0.4">
      <c r="A36" s="329" t="s">
        <v>115</v>
      </c>
      <c r="B36" s="330"/>
      <c r="C36" s="330"/>
      <c r="D36" s="330"/>
      <c r="E36" s="330"/>
      <c r="F36" s="331"/>
      <c r="G36" s="283" t="str">
        <f>IF(ISBLANK('Field Data Entry'!F38),"",'Field Data Entry'!F38)</f>
        <v/>
      </c>
      <c r="H36" s="283"/>
      <c r="I36" s="283"/>
      <c r="J36" s="283"/>
      <c r="K36" s="283"/>
      <c r="L36" s="283"/>
      <c r="M36" s="283"/>
      <c r="N36" s="283"/>
      <c r="O36" s="283"/>
      <c r="P36" s="283"/>
      <c r="Q36" s="283"/>
      <c r="R36" s="283"/>
      <c r="S36" s="283"/>
      <c r="T36" s="283"/>
      <c r="U36" s="283"/>
      <c r="V36" s="283"/>
      <c r="W36" s="283"/>
      <c r="X36" s="283"/>
      <c r="Y36" s="283"/>
    </row>
    <row r="37" spans="1:25" ht="141.6" customHeight="1" x14ac:dyDescent="0.4">
      <c r="A37" s="329" t="s">
        <v>116</v>
      </c>
      <c r="B37" s="330"/>
      <c r="C37" s="330"/>
      <c r="D37" s="330"/>
      <c r="E37" s="330"/>
      <c r="F37" s="331"/>
      <c r="G37" s="283" t="str">
        <f>IF(ISBLANK('Field Data Entry'!F39),"",'Field Data Entry'!F39)</f>
        <v/>
      </c>
      <c r="H37" s="283"/>
      <c r="I37" s="283"/>
      <c r="J37" s="283"/>
      <c r="K37" s="283"/>
      <c r="L37" s="283"/>
      <c r="M37" s="283"/>
      <c r="N37" s="283"/>
      <c r="O37" s="283"/>
      <c r="P37" s="283"/>
      <c r="Q37" s="283"/>
      <c r="R37" s="283"/>
      <c r="S37" s="283"/>
      <c r="T37" s="283"/>
      <c r="U37" s="283"/>
      <c r="V37" s="283"/>
      <c r="W37" s="283"/>
      <c r="X37" s="283"/>
      <c r="Y37" s="283"/>
    </row>
    <row r="38" spans="1:25" ht="141.6" customHeight="1" x14ac:dyDescent="0.4">
      <c r="A38" s="374" t="s">
        <v>117</v>
      </c>
      <c r="B38" s="375"/>
      <c r="C38" s="375"/>
      <c r="D38" s="375"/>
      <c r="E38" s="375"/>
      <c r="F38" s="376"/>
      <c r="G38" s="283" t="str">
        <f>IF(ISBLANK('Field Data Entry'!F40),"",'Field Data Entry'!F40)</f>
        <v/>
      </c>
      <c r="H38" s="283"/>
      <c r="I38" s="283"/>
      <c r="J38" s="283"/>
      <c r="K38" s="283"/>
      <c r="L38" s="283"/>
      <c r="M38" s="283"/>
      <c r="N38" s="283"/>
      <c r="O38" s="283"/>
      <c r="P38" s="283"/>
      <c r="Q38" s="283"/>
      <c r="R38" s="283"/>
      <c r="S38" s="283"/>
      <c r="T38" s="283"/>
      <c r="U38" s="283"/>
      <c r="V38" s="283"/>
      <c r="W38" s="283"/>
      <c r="X38" s="283"/>
      <c r="Y38" s="283"/>
    </row>
    <row r="39" spans="1:25" s="10" customFormat="1" ht="54" customHeight="1" x14ac:dyDescent="0.25">
      <c r="A39" s="194"/>
      <c r="B39" s="194"/>
      <c r="C39" s="194"/>
      <c r="D39" s="194"/>
      <c r="E39" s="194"/>
      <c r="F39" s="194"/>
      <c r="G39" s="212"/>
      <c r="H39" s="212"/>
      <c r="I39" s="212"/>
      <c r="J39" s="212"/>
      <c r="K39" s="212"/>
      <c r="L39" s="212"/>
      <c r="M39" s="212"/>
      <c r="N39" s="212"/>
      <c r="O39" s="212"/>
      <c r="P39" s="212"/>
      <c r="Q39" s="212"/>
      <c r="R39" s="212"/>
      <c r="S39" s="212"/>
      <c r="T39" s="212"/>
      <c r="U39" s="212"/>
      <c r="V39" s="212"/>
      <c r="W39" s="212"/>
    </row>
    <row r="40" spans="1:25" s="10" customFormat="1" ht="54" customHeight="1" x14ac:dyDescent="0.5">
      <c r="A40" s="369" t="s">
        <v>170</v>
      </c>
      <c r="B40" s="369"/>
      <c r="C40" s="369"/>
      <c r="D40" s="369"/>
      <c r="E40" s="369"/>
      <c r="F40" s="369"/>
      <c r="G40" s="369"/>
      <c r="H40" s="369"/>
      <c r="I40" s="369"/>
      <c r="J40" s="369"/>
      <c r="K40" s="369"/>
      <c r="L40" s="369"/>
      <c r="M40" s="369"/>
      <c r="N40" s="369"/>
      <c r="O40" s="369"/>
      <c r="P40" s="369"/>
      <c r="Q40" s="369"/>
      <c r="R40" s="369"/>
      <c r="S40" s="369"/>
      <c r="T40" s="369"/>
      <c r="U40" s="369"/>
      <c r="V40" s="369"/>
      <c r="W40" s="369"/>
      <c r="X40" s="369"/>
      <c r="Y40" s="369"/>
    </row>
    <row r="41" spans="1:25" s="10" customFormat="1" ht="54" customHeight="1" x14ac:dyDescent="0.4">
      <c r="A41" s="370" t="s">
        <v>167</v>
      </c>
      <c r="B41" s="370"/>
      <c r="C41" s="370"/>
      <c r="D41" s="370"/>
      <c r="E41" s="370"/>
      <c r="F41" s="370"/>
      <c r="G41" s="370"/>
      <c r="H41" s="370"/>
      <c r="I41" s="370"/>
      <c r="J41" s="370"/>
      <c r="K41" s="370"/>
      <c r="L41" s="370"/>
      <c r="M41" s="370"/>
      <c r="N41" s="370"/>
      <c r="O41" s="370"/>
      <c r="P41" s="370"/>
      <c r="Q41" s="370"/>
      <c r="R41" s="370"/>
      <c r="S41" s="370"/>
      <c r="T41" s="370"/>
      <c r="U41" s="370"/>
      <c r="V41" s="370"/>
      <c r="W41" s="370"/>
      <c r="X41" s="370"/>
      <c r="Y41" s="370"/>
    </row>
    <row r="42" spans="1:25" s="10" customFormat="1" ht="72.75" customHeight="1" x14ac:dyDescent="0.4">
      <c r="A42" s="371" t="str">
        <f>_xlfn.TEXTJOIN(" ",,'Field Data Entry'!F100,'Field Data Entry'!B102,TEXT('Field Data Entry'!C119,"dd Mmmm yyyy"),'Field Data Entry'!C102)</f>
        <v>undertook the following investigations to evaluate the subsurface conditions at the site on  00 January 1900 . Site plan with test location and site photos can be found in Appendix One, investigation data, graph and soil photos can be found in Appendix Two.</v>
      </c>
      <c r="B42" s="371"/>
      <c r="C42" s="371"/>
      <c r="D42" s="371"/>
      <c r="E42" s="371"/>
      <c r="F42" s="371"/>
      <c r="G42" s="371"/>
      <c r="H42" s="371"/>
      <c r="I42" s="371"/>
      <c r="J42" s="371"/>
      <c r="K42" s="371"/>
      <c r="L42" s="371"/>
      <c r="M42" s="371"/>
      <c r="N42" s="371"/>
      <c r="O42" s="371"/>
      <c r="P42" s="371"/>
      <c r="Q42" s="371"/>
      <c r="R42" s="371"/>
      <c r="S42" s="371"/>
      <c r="T42" s="371"/>
      <c r="U42" s="371"/>
      <c r="V42" s="371"/>
      <c r="W42" s="371"/>
      <c r="X42" s="371"/>
      <c r="Y42" s="371"/>
    </row>
    <row r="43" spans="1:25" s="10" customFormat="1" ht="54" customHeight="1" x14ac:dyDescent="0.4">
      <c r="A43" s="372" t="s">
        <v>169</v>
      </c>
      <c r="B43" s="372"/>
      <c r="C43" s="372"/>
      <c r="D43" s="372"/>
      <c r="E43" s="372"/>
      <c r="F43" s="372"/>
      <c r="G43" s="372"/>
      <c r="H43" s="372"/>
      <c r="I43" s="372"/>
      <c r="J43" s="372"/>
      <c r="K43" s="372"/>
      <c r="L43" s="372"/>
      <c r="M43" s="372"/>
      <c r="N43" s="372"/>
      <c r="O43" s="372"/>
      <c r="P43" s="372"/>
      <c r="Q43" s="372"/>
      <c r="R43" s="372"/>
      <c r="S43" s="372"/>
      <c r="T43" s="372"/>
      <c r="U43" s="372"/>
      <c r="V43" s="372"/>
      <c r="W43" s="372"/>
      <c r="X43" s="372"/>
      <c r="Y43" s="372"/>
    </row>
    <row r="44" spans="1:25" s="12" customFormat="1" ht="59.25" customHeight="1" x14ac:dyDescent="0.4">
      <c r="A44" s="282" t="s">
        <v>123</v>
      </c>
      <c r="B44" s="282"/>
      <c r="C44" s="282"/>
      <c r="D44" s="282"/>
      <c r="E44" s="282"/>
      <c r="F44" s="282"/>
      <c r="G44" s="163" t="s">
        <v>124</v>
      </c>
      <c r="H44" s="163" t="s">
        <v>126</v>
      </c>
      <c r="I44" s="281" t="s">
        <v>127</v>
      </c>
      <c r="J44" s="281"/>
      <c r="K44" s="281"/>
      <c r="L44" s="373" t="s">
        <v>125</v>
      </c>
      <c r="M44" s="373"/>
      <c r="N44" s="373"/>
      <c r="O44" s="373"/>
      <c r="P44" s="373"/>
      <c r="Q44" s="373"/>
      <c r="R44" s="373"/>
      <c r="S44" s="373"/>
      <c r="T44" s="373"/>
      <c r="U44" s="373"/>
      <c r="V44" s="373"/>
      <c r="W44" s="373"/>
      <c r="X44" s="373"/>
      <c r="Y44" s="373"/>
    </row>
    <row r="45" spans="1:25" s="12" customFormat="1" ht="99" customHeight="1" x14ac:dyDescent="0.4">
      <c r="A45" s="283" t="s">
        <v>128</v>
      </c>
      <c r="B45" s="283"/>
      <c r="C45" s="283"/>
      <c r="D45" s="283"/>
      <c r="E45" s="283"/>
      <c r="F45" s="283"/>
      <c r="G45" s="164" t="str">
        <f>IF(ISBLANK('Field Data Entry'!F50),"",'Field Data Entry'!F50)</f>
        <v/>
      </c>
      <c r="H45" s="165" t="str">
        <f>IF(ISBLANK('Field Data Entry'!G50),"",'Field Data Entry'!G50)</f>
        <v/>
      </c>
      <c r="I45" s="284" t="str">
        <f>IF(ISBLANK('Field Data Entry'!H50),"",'Field Data Entry'!H50)</f>
        <v/>
      </c>
      <c r="J45" s="284"/>
      <c r="K45" s="284"/>
      <c r="L45" s="295" t="str">
        <f>IF(ISBLANK('Field Data Entry'!I50),"",'Field Data Entry'!I50)</f>
        <v/>
      </c>
      <c r="M45" s="295"/>
      <c r="N45" s="295"/>
      <c r="O45" s="295"/>
      <c r="P45" s="295"/>
      <c r="Q45" s="295"/>
      <c r="R45" s="295"/>
      <c r="S45" s="295"/>
      <c r="T45" s="295"/>
      <c r="U45" s="295"/>
      <c r="V45" s="295"/>
      <c r="W45" s="295"/>
      <c r="X45" s="295"/>
      <c r="Y45" s="295"/>
    </row>
    <row r="46" spans="1:25" s="12" customFormat="1" ht="99.75" customHeight="1" x14ac:dyDescent="0.4">
      <c r="A46" s="283" t="s">
        <v>129</v>
      </c>
      <c r="B46" s="283"/>
      <c r="C46" s="283"/>
      <c r="D46" s="283"/>
      <c r="E46" s="283"/>
      <c r="F46" s="283"/>
      <c r="G46" s="164" t="str">
        <f>IF(ISBLANK('Field Data Entry'!F51),"",'Field Data Entry'!F51)</f>
        <v/>
      </c>
      <c r="H46" s="165" t="str">
        <f>IF(ISBLANK('Field Data Entry'!G51),"",'Field Data Entry'!G51)</f>
        <v/>
      </c>
      <c r="I46" s="284" t="str">
        <f>IF(ISBLANK('Field Data Entry'!H51),"",'Field Data Entry'!H51)</f>
        <v/>
      </c>
      <c r="J46" s="284"/>
      <c r="K46" s="284"/>
      <c r="L46" s="295" t="str">
        <f>IF(ISBLANK('Field Data Entry'!I51),"",'Field Data Entry'!I51)</f>
        <v/>
      </c>
      <c r="M46" s="295"/>
      <c r="N46" s="295"/>
      <c r="O46" s="295"/>
      <c r="P46" s="295"/>
      <c r="Q46" s="295"/>
      <c r="R46" s="295"/>
      <c r="S46" s="295"/>
      <c r="T46" s="295"/>
      <c r="U46" s="295"/>
      <c r="V46" s="295"/>
      <c r="W46" s="295"/>
      <c r="X46" s="295"/>
      <c r="Y46" s="295"/>
    </row>
    <row r="47" spans="1:25" s="12" customFormat="1" ht="92.25" customHeight="1" x14ac:dyDescent="0.25">
      <c r="A47" s="285" t="str">
        <f>IF(ISBLANK('Field Data Entry'!C122),"",'Field Data Entry'!B122)</f>
        <v/>
      </c>
      <c r="B47" s="286"/>
      <c r="C47" s="286"/>
      <c r="D47" s="286"/>
      <c r="E47" s="286"/>
      <c r="F47" s="287"/>
      <c r="G47" s="158" t="str">
        <f>IF(ISBLANK('Field Data Entry'!C122),"",'Field Data Entry'!F52)</f>
        <v/>
      </c>
      <c r="H47" s="159" t="str">
        <f>IF(ISBLANK('Field Data Entry'!C122),"",'Field Data Entry'!G52)</f>
        <v/>
      </c>
      <c r="I47" s="288" t="str">
        <f>IF(ISBLANK('Field Data Entry'!C122),"",'Field Data Entry'!H52)</f>
        <v/>
      </c>
      <c r="J47" s="289"/>
      <c r="K47" s="290"/>
      <c r="L47" s="297" t="str">
        <f>IF(ISBLANK('Field Data Entry'!C122),"",'Field Data Entry'!I52)</f>
        <v/>
      </c>
      <c r="M47" s="297"/>
      <c r="N47" s="297"/>
      <c r="O47" s="297"/>
      <c r="P47" s="297"/>
      <c r="Q47" s="297"/>
      <c r="R47" s="297"/>
      <c r="S47" s="297"/>
      <c r="T47" s="297"/>
      <c r="U47" s="297"/>
      <c r="V47" s="297"/>
      <c r="W47" s="297"/>
      <c r="X47" s="297"/>
      <c r="Y47" s="297"/>
    </row>
    <row r="48" spans="1:25" s="10" customFormat="1" ht="44.25" customHeight="1" x14ac:dyDescent="0.4">
      <c r="A48" s="296" t="s">
        <v>172</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row>
    <row r="49" spans="1:26" ht="33.75" customHeight="1" x14ac:dyDescent="0.4">
      <c r="A49" s="298" t="s">
        <v>161</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row>
    <row r="50" spans="1:26" s="9" customFormat="1" ht="26.25" x14ac:dyDescent="0.4">
      <c r="A50" s="292" t="s">
        <v>47</v>
      </c>
      <c r="B50" s="293"/>
      <c r="C50" s="293"/>
      <c r="D50" s="293"/>
      <c r="E50" s="293"/>
      <c r="F50" s="294"/>
      <c r="G50" s="175" t="s">
        <v>95</v>
      </c>
      <c r="H50" s="176" t="s">
        <v>96</v>
      </c>
      <c r="I50" s="291" t="s">
        <v>32</v>
      </c>
      <c r="J50" s="291"/>
      <c r="K50" s="291"/>
      <c r="L50" s="291"/>
      <c r="M50" s="291"/>
      <c r="N50" s="291"/>
      <c r="O50" s="291"/>
      <c r="P50" s="291"/>
      <c r="Q50" s="291"/>
      <c r="R50" s="291"/>
      <c r="S50" s="291"/>
      <c r="T50" s="291"/>
      <c r="U50" s="291"/>
      <c r="V50" s="291"/>
      <c r="W50" s="291"/>
      <c r="X50" s="291"/>
      <c r="Y50" s="291"/>
    </row>
    <row r="51" spans="1:26" ht="57.95" customHeight="1" x14ac:dyDescent="0.25">
      <c r="A51" s="278" t="s">
        <v>33</v>
      </c>
      <c r="B51" s="279"/>
      <c r="C51" s="279"/>
      <c r="D51" s="279"/>
      <c r="E51" s="279"/>
      <c r="F51" s="280"/>
      <c r="G51" s="173" t="str">
        <f>IF('Field Data Entry'!F57="YES","ü","")</f>
        <v/>
      </c>
      <c r="H51" s="173" t="str">
        <f>IF('Field Data Entry'!F57="NO","ü","")</f>
        <v/>
      </c>
      <c r="I51" s="278" t="str">
        <f>IF(ISBLANK('Field Data Entry'!G57),"",'Field Data Entry'!G57)</f>
        <v/>
      </c>
      <c r="J51" s="279"/>
      <c r="K51" s="279"/>
      <c r="L51" s="279"/>
      <c r="M51" s="279"/>
      <c r="N51" s="279"/>
      <c r="O51" s="279"/>
      <c r="P51" s="279"/>
      <c r="Q51" s="279"/>
      <c r="R51" s="279"/>
      <c r="S51" s="279"/>
      <c r="T51" s="279"/>
      <c r="U51" s="279"/>
      <c r="V51" s="279"/>
      <c r="W51" s="279"/>
      <c r="X51" s="279"/>
      <c r="Y51" s="280"/>
    </row>
    <row r="52" spans="1:26" ht="69.599999999999994" customHeight="1" x14ac:dyDescent="0.25">
      <c r="A52" s="278" t="s">
        <v>34</v>
      </c>
      <c r="B52" s="279"/>
      <c r="C52" s="279"/>
      <c r="D52" s="279"/>
      <c r="E52" s="279" t="str">
        <f>IF('Field Data Entry'!F58="YES","ü","")</f>
        <v/>
      </c>
      <c r="F52" s="280" t="str">
        <f>IF('Field Data Entry'!F58="NO","ü","")</f>
        <v/>
      </c>
      <c r="G52" s="173" t="str">
        <f>IF('Field Data Entry'!F58="YES","ü","")</f>
        <v/>
      </c>
      <c r="H52" s="173" t="str">
        <f>IF('Field Data Entry'!F58="NO","ü","")</f>
        <v/>
      </c>
      <c r="I52" s="278" t="str">
        <f>IF(ISBLANK('Field Data Entry'!G58),"",'Field Data Entry'!G58)</f>
        <v/>
      </c>
      <c r="J52" s="279"/>
      <c r="K52" s="279"/>
      <c r="L52" s="279"/>
      <c r="M52" s="279"/>
      <c r="N52" s="279"/>
      <c r="O52" s="279"/>
      <c r="P52" s="279"/>
      <c r="Q52" s="279"/>
      <c r="R52" s="279"/>
      <c r="S52" s="279"/>
      <c r="T52" s="279"/>
      <c r="U52" s="279"/>
      <c r="V52" s="279"/>
      <c r="W52" s="279"/>
      <c r="X52" s="279"/>
      <c r="Y52" s="280"/>
    </row>
    <row r="53" spans="1:26" ht="69.599999999999994" customHeight="1" x14ac:dyDescent="0.25">
      <c r="A53" s="278" t="s">
        <v>35</v>
      </c>
      <c r="B53" s="279"/>
      <c r="C53" s="279"/>
      <c r="D53" s="279"/>
      <c r="E53" s="279" t="str">
        <f>IF('Field Data Entry'!F59="YES","ü","")</f>
        <v/>
      </c>
      <c r="F53" s="280" t="str">
        <f>IF('Field Data Entry'!F59="NO","ü","")</f>
        <v/>
      </c>
      <c r="G53" s="173" t="str">
        <f>IF('Field Data Entry'!F59="YES","ü","")</f>
        <v/>
      </c>
      <c r="H53" s="173" t="str">
        <f>IF('Field Data Entry'!F59="NO","ü","")</f>
        <v/>
      </c>
      <c r="I53" s="278" t="str">
        <f>IF(ISBLANK('Field Data Entry'!G59),"",'Field Data Entry'!G59)</f>
        <v/>
      </c>
      <c r="J53" s="279"/>
      <c r="K53" s="279"/>
      <c r="L53" s="279"/>
      <c r="M53" s="279"/>
      <c r="N53" s="279"/>
      <c r="O53" s="279"/>
      <c r="P53" s="279"/>
      <c r="Q53" s="279"/>
      <c r="R53" s="279"/>
      <c r="S53" s="279"/>
      <c r="T53" s="279"/>
      <c r="U53" s="279"/>
      <c r="V53" s="279"/>
      <c r="W53" s="279"/>
      <c r="X53" s="279"/>
      <c r="Y53" s="280"/>
    </row>
    <row r="54" spans="1:26" ht="89.25" customHeight="1" x14ac:dyDescent="0.25">
      <c r="A54" s="278" t="s">
        <v>36</v>
      </c>
      <c r="B54" s="279"/>
      <c r="C54" s="279"/>
      <c r="D54" s="279"/>
      <c r="E54" s="279" t="str">
        <f>IF('Field Data Entry'!F60="YES","ü","")</f>
        <v/>
      </c>
      <c r="F54" s="280" t="str">
        <f>IF('Field Data Entry'!F60="NO","ü","")</f>
        <v/>
      </c>
      <c r="G54" s="173" t="str">
        <f>IF('Field Data Entry'!F60="YES","ü","")</f>
        <v/>
      </c>
      <c r="H54" s="173" t="str">
        <f>IF('Field Data Entry'!F60="NO","ü","")</f>
        <v/>
      </c>
      <c r="I54" s="278" t="str">
        <f>IF(ISBLANK('Field Data Entry'!G60),"",'Field Data Entry'!G60)</f>
        <v/>
      </c>
      <c r="J54" s="279"/>
      <c r="K54" s="279"/>
      <c r="L54" s="279"/>
      <c r="M54" s="279"/>
      <c r="N54" s="279"/>
      <c r="O54" s="279"/>
      <c r="P54" s="279"/>
      <c r="Q54" s="279"/>
      <c r="R54" s="279"/>
      <c r="S54" s="279"/>
      <c r="T54" s="279"/>
      <c r="U54" s="279"/>
      <c r="V54" s="279"/>
      <c r="W54" s="279"/>
      <c r="X54" s="279"/>
      <c r="Y54" s="280"/>
    </row>
    <row r="55" spans="1:26" ht="85.5" customHeight="1" x14ac:dyDescent="0.25">
      <c r="A55" s="278" t="s">
        <v>37</v>
      </c>
      <c r="B55" s="279"/>
      <c r="C55" s="279"/>
      <c r="D55" s="279"/>
      <c r="E55" s="279" t="str">
        <f>IF('Field Data Entry'!F61="YES","ü","")</f>
        <v/>
      </c>
      <c r="F55" s="280" t="str">
        <f>IF('Field Data Entry'!F61="NO","ü","")</f>
        <v/>
      </c>
      <c r="G55" s="173" t="str">
        <f>IF('Field Data Entry'!F61="YES","ü","")</f>
        <v/>
      </c>
      <c r="H55" s="173" t="str">
        <f>IF('Field Data Entry'!F61="NO","ü","")</f>
        <v/>
      </c>
      <c r="I55" s="278" t="str">
        <f>IF(ISBLANK('Field Data Entry'!G61),"",'Field Data Entry'!G61)</f>
        <v/>
      </c>
      <c r="J55" s="279"/>
      <c r="K55" s="279"/>
      <c r="L55" s="279"/>
      <c r="M55" s="279"/>
      <c r="N55" s="279"/>
      <c r="O55" s="279"/>
      <c r="P55" s="279"/>
      <c r="Q55" s="279"/>
      <c r="R55" s="279"/>
      <c r="S55" s="279"/>
      <c r="T55" s="279"/>
      <c r="U55" s="279"/>
      <c r="V55" s="279"/>
      <c r="W55" s="279"/>
      <c r="X55" s="279"/>
      <c r="Y55" s="280"/>
    </row>
    <row r="56" spans="1:26" ht="124.5" customHeight="1" x14ac:dyDescent="0.25">
      <c r="A56" s="278" t="s">
        <v>38</v>
      </c>
      <c r="B56" s="279"/>
      <c r="C56" s="279"/>
      <c r="D56" s="279"/>
      <c r="E56" s="279" t="str">
        <f>IF('Field Data Entry'!F62="YES","ü","")</f>
        <v/>
      </c>
      <c r="F56" s="280" t="str">
        <f>IF('Field Data Entry'!F62="NO","ü","")</f>
        <v/>
      </c>
      <c r="G56" s="173" t="str">
        <f>IF('Field Data Entry'!F62="YES","ü","")</f>
        <v/>
      </c>
      <c r="H56" s="173" t="str">
        <f>IF('Field Data Entry'!F62="NO","ü","")</f>
        <v/>
      </c>
      <c r="I56" s="278" t="str">
        <f>IF(ISBLANK('Field Data Entry'!G62),"",'Field Data Entry'!G62)</f>
        <v/>
      </c>
      <c r="J56" s="279"/>
      <c r="K56" s="279"/>
      <c r="L56" s="279"/>
      <c r="M56" s="279"/>
      <c r="N56" s="279"/>
      <c r="O56" s="279"/>
      <c r="P56" s="279"/>
      <c r="Q56" s="279"/>
      <c r="R56" s="279"/>
      <c r="S56" s="279"/>
      <c r="T56" s="279"/>
      <c r="U56" s="279"/>
      <c r="V56" s="279"/>
      <c r="W56" s="279"/>
      <c r="X56" s="279"/>
      <c r="Y56" s="280"/>
    </row>
    <row r="57" spans="1:26" ht="127.5" customHeight="1" x14ac:dyDescent="0.25">
      <c r="A57" s="278" t="s">
        <v>39</v>
      </c>
      <c r="B57" s="279"/>
      <c r="C57" s="279"/>
      <c r="D57" s="279"/>
      <c r="E57" s="279" t="str">
        <f>IF('Field Data Entry'!F63="YES","ü","")</f>
        <v/>
      </c>
      <c r="F57" s="280" t="str">
        <f>IF('Field Data Entry'!F63="NO","ü","")</f>
        <v/>
      </c>
      <c r="G57" s="173" t="str">
        <f>IF('Field Data Entry'!F63="YES","ü","")</f>
        <v/>
      </c>
      <c r="H57" s="173" t="str">
        <f>IF('Field Data Entry'!F63="NO","ü","")</f>
        <v/>
      </c>
      <c r="I57" s="278" t="str">
        <f>IF(ISBLANK('Field Data Entry'!G63),"",'Field Data Entry'!G63)</f>
        <v/>
      </c>
      <c r="J57" s="279"/>
      <c r="K57" s="279"/>
      <c r="L57" s="279"/>
      <c r="M57" s="279"/>
      <c r="N57" s="279"/>
      <c r="O57" s="279"/>
      <c r="P57" s="279"/>
      <c r="Q57" s="279"/>
      <c r="R57" s="279"/>
      <c r="S57" s="279"/>
      <c r="T57" s="279"/>
      <c r="U57" s="279"/>
      <c r="V57" s="279"/>
      <c r="W57" s="279"/>
      <c r="X57" s="279"/>
      <c r="Y57" s="280"/>
    </row>
    <row r="58" spans="1:26" ht="153.75" customHeight="1" x14ac:dyDescent="0.25">
      <c r="A58" s="278" t="s">
        <v>40</v>
      </c>
      <c r="B58" s="279"/>
      <c r="C58" s="279"/>
      <c r="D58" s="279"/>
      <c r="E58" s="279" t="str">
        <f>IF('Field Data Entry'!F64="YES","ü","")</f>
        <v/>
      </c>
      <c r="F58" s="280" t="str">
        <f>IF('Field Data Entry'!F64="NO","ü","")</f>
        <v/>
      </c>
      <c r="G58" s="173" t="str">
        <f>IF('Field Data Entry'!F64="YES","ü","")</f>
        <v/>
      </c>
      <c r="H58" s="173" t="str">
        <f>IF('Field Data Entry'!F64="NO","ü","")</f>
        <v/>
      </c>
      <c r="I58" s="278" t="str">
        <f>IF(ISBLANK('Field Data Entry'!G64),"",'Field Data Entry'!G64)</f>
        <v/>
      </c>
      <c r="J58" s="279"/>
      <c r="K58" s="279"/>
      <c r="L58" s="279"/>
      <c r="M58" s="279"/>
      <c r="N58" s="279"/>
      <c r="O58" s="279"/>
      <c r="P58" s="279"/>
      <c r="Q58" s="279"/>
      <c r="R58" s="279"/>
      <c r="S58" s="279"/>
      <c r="T58" s="279"/>
      <c r="U58" s="279"/>
      <c r="V58" s="279"/>
      <c r="W58" s="279"/>
      <c r="X58" s="279"/>
      <c r="Y58" s="280"/>
    </row>
    <row r="59" spans="1:26" ht="109.5" customHeight="1" x14ac:dyDescent="0.25">
      <c r="A59" s="278" t="s">
        <v>41</v>
      </c>
      <c r="B59" s="279"/>
      <c r="C59" s="279"/>
      <c r="D59" s="279"/>
      <c r="E59" s="279" t="str">
        <f>IF('Field Data Entry'!F65="YES","ü","")</f>
        <v/>
      </c>
      <c r="F59" s="280" t="str">
        <f>IF('Field Data Entry'!F65="NO","ü","")</f>
        <v/>
      </c>
      <c r="G59" s="173" t="str">
        <f>IF('Field Data Entry'!F65="YES","ü","")</f>
        <v/>
      </c>
      <c r="H59" s="173" t="str">
        <f>IF('Field Data Entry'!F65="NO","ü","")</f>
        <v/>
      </c>
      <c r="I59" s="278" t="str">
        <f>IF(ISBLANK('Field Data Entry'!G65),"",'Field Data Entry'!G65)</f>
        <v/>
      </c>
      <c r="J59" s="279"/>
      <c r="K59" s="279"/>
      <c r="L59" s="279"/>
      <c r="M59" s="279"/>
      <c r="N59" s="279"/>
      <c r="O59" s="279"/>
      <c r="P59" s="279"/>
      <c r="Q59" s="279"/>
      <c r="R59" s="279"/>
      <c r="S59" s="279"/>
      <c r="T59" s="279"/>
      <c r="U59" s="279"/>
      <c r="V59" s="279"/>
      <c r="W59" s="279"/>
      <c r="X59" s="279"/>
      <c r="Y59" s="280"/>
    </row>
    <row r="60" spans="1:26" ht="93.75" customHeight="1" x14ac:dyDescent="0.25">
      <c r="A60" s="278" t="s">
        <v>42</v>
      </c>
      <c r="B60" s="279"/>
      <c r="C60" s="279"/>
      <c r="D60" s="279"/>
      <c r="E60" s="279" t="str">
        <f>IF('Field Data Entry'!F66="YES","ü","")</f>
        <v/>
      </c>
      <c r="F60" s="280" t="str">
        <f>IF('Field Data Entry'!F66="NO","ü","")</f>
        <v/>
      </c>
      <c r="G60" s="173" t="str">
        <f>IF('Field Data Entry'!F66="YES","ü","")</f>
        <v/>
      </c>
      <c r="H60" s="173" t="str">
        <f>IF('Field Data Entry'!F66="NO","ü","")</f>
        <v/>
      </c>
      <c r="I60" s="278" t="str">
        <f>IF(ISBLANK('Field Data Entry'!G66),"",'Field Data Entry'!G66)</f>
        <v/>
      </c>
      <c r="J60" s="279"/>
      <c r="K60" s="279"/>
      <c r="L60" s="279"/>
      <c r="M60" s="279"/>
      <c r="N60" s="279"/>
      <c r="O60" s="279"/>
      <c r="P60" s="279"/>
      <c r="Q60" s="279"/>
      <c r="R60" s="279"/>
      <c r="S60" s="279"/>
      <c r="T60" s="279"/>
      <c r="U60" s="279"/>
      <c r="V60" s="279"/>
      <c r="W60" s="279"/>
      <c r="X60" s="279"/>
      <c r="Y60" s="280"/>
    </row>
    <row r="61" spans="1:26" ht="123.75" customHeight="1" x14ac:dyDescent="0.25">
      <c r="A61" s="278" t="s">
        <v>43</v>
      </c>
      <c r="B61" s="279"/>
      <c r="C61" s="279"/>
      <c r="D61" s="279"/>
      <c r="E61" s="279" t="str">
        <f>IF('Field Data Entry'!F67="YES","ü","")</f>
        <v/>
      </c>
      <c r="F61" s="280" t="str">
        <f>IF('Field Data Entry'!F67="NO","ü","")</f>
        <v/>
      </c>
      <c r="G61" s="173" t="str">
        <f>IF('Field Data Entry'!F67="YES","ü","")</f>
        <v/>
      </c>
      <c r="H61" s="173" t="str">
        <f>IF('Field Data Entry'!F67="NO","ü","")</f>
        <v/>
      </c>
      <c r="I61" s="278" t="str">
        <f>IF(ISBLANK('Field Data Entry'!G67),"",'Field Data Entry'!G67)</f>
        <v/>
      </c>
      <c r="J61" s="279"/>
      <c r="K61" s="279"/>
      <c r="L61" s="279"/>
      <c r="M61" s="279"/>
      <c r="N61" s="279"/>
      <c r="O61" s="279"/>
      <c r="P61" s="279"/>
      <c r="Q61" s="279"/>
      <c r="R61" s="279"/>
      <c r="S61" s="279"/>
      <c r="T61" s="279"/>
      <c r="U61" s="279"/>
      <c r="V61" s="279"/>
      <c r="W61" s="279"/>
      <c r="X61" s="279"/>
      <c r="Y61" s="280"/>
    </row>
    <row r="62" spans="1:26" ht="132.75" customHeight="1" x14ac:dyDescent="0.25">
      <c r="A62" s="278" t="s">
        <v>44</v>
      </c>
      <c r="B62" s="279"/>
      <c r="C62" s="279"/>
      <c r="D62" s="279"/>
      <c r="E62" s="279" t="str">
        <f>IF('Field Data Entry'!F68="YES","ü","")</f>
        <v/>
      </c>
      <c r="F62" s="280" t="str">
        <f>IF('Field Data Entry'!F68="NO","ü","")</f>
        <v/>
      </c>
      <c r="G62" s="173" t="str">
        <f>IF('Field Data Entry'!F68="YES","ü","")</f>
        <v/>
      </c>
      <c r="H62" s="173" t="str">
        <f>IF('Field Data Entry'!F68="NO","ü","")</f>
        <v/>
      </c>
      <c r="I62" s="278" t="str">
        <f>IF(ISBLANK('Field Data Entry'!G68),"",'Field Data Entry'!G68)</f>
        <v/>
      </c>
      <c r="J62" s="279"/>
      <c r="K62" s="279"/>
      <c r="L62" s="279"/>
      <c r="M62" s="279"/>
      <c r="N62" s="279"/>
      <c r="O62" s="279"/>
      <c r="P62" s="279"/>
      <c r="Q62" s="279"/>
      <c r="R62" s="279"/>
      <c r="S62" s="279"/>
      <c r="T62" s="279"/>
      <c r="U62" s="279"/>
      <c r="V62" s="279"/>
      <c r="W62" s="279"/>
      <c r="X62" s="279"/>
      <c r="Y62" s="280"/>
    </row>
    <row r="63" spans="1:26" s="13" customFormat="1" ht="44.25" customHeight="1" x14ac:dyDescent="0.4">
      <c r="A63" s="364" t="str">
        <f>IF(ISBLANK('Field Data Entry'!C122),_xlfn.TEXTJOIN(" ",,'Field Data Entry'!E117,'Field Data Entry'!G117),_xlfn.TEXTJOIN(" ",,'Field Data Entry'!E117,'Field Data Entry'!F117,'Field Data Entry'!G117))</f>
        <v>Groundwater   test results</v>
      </c>
      <c r="B63" s="364"/>
      <c r="C63" s="364"/>
      <c r="D63" s="364"/>
      <c r="E63" s="364"/>
      <c r="F63" s="364"/>
      <c r="G63" s="364"/>
      <c r="H63" s="364"/>
      <c r="I63" s="364"/>
      <c r="J63" s="364"/>
      <c r="K63" s="364"/>
      <c r="L63" s="364"/>
      <c r="M63" s="364"/>
      <c r="N63" s="364"/>
      <c r="O63" s="364"/>
      <c r="P63" s="364"/>
      <c r="Q63" s="364"/>
      <c r="R63" s="364"/>
      <c r="S63" s="364"/>
      <c r="T63" s="364"/>
      <c r="U63" s="364"/>
      <c r="V63" s="364"/>
      <c r="W63" s="364"/>
      <c r="X63" s="364"/>
      <c r="Y63" s="364"/>
      <c r="Z63" s="156"/>
    </row>
    <row r="64" spans="1:26" ht="68.099999999999994" customHeight="1" x14ac:dyDescent="0.4">
      <c r="A64" s="278" t="s">
        <v>179</v>
      </c>
      <c r="B64" s="279"/>
      <c r="C64" s="279"/>
      <c r="D64" s="279"/>
      <c r="E64" s="279"/>
      <c r="F64" s="280"/>
      <c r="G64" s="173" t="str">
        <f>IF(ISBLANK('Field Data Entry'!C118),"",_xlfn.TEXTJOIN(" ",,'Field Data Entry'!I53,'Field Data Entry'!C118,'Field Data Entry'!J53,TEXT('Field Data Entry'!C119,"dd Mmmm yyyy"),'Field Data Entry'!I108))</f>
        <v/>
      </c>
      <c r="H64" s="171"/>
      <c r="I64" s="171"/>
      <c r="J64" s="363"/>
      <c r="K64" s="363"/>
      <c r="L64" s="363"/>
      <c r="M64" s="363"/>
      <c r="N64" s="363"/>
      <c r="O64" s="363"/>
      <c r="P64" s="363"/>
      <c r="Q64" s="363"/>
      <c r="R64" s="363"/>
      <c r="S64" s="363"/>
      <c r="T64" s="363"/>
      <c r="U64" s="363"/>
      <c r="V64" s="363"/>
      <c r="W64" s="363"/>
      <c r="X64" s="166"/>
      <c r="Y64" s="166"/>
    </row>
    <row r="65" spans="1:25" s="10" customFormat="1" ht="68.099999999999994" customHeight="1" x14ac:dyDescent="0.25">
      <c r="A65" s="322" t="str">
        <f>IF(ISBLANK('Field Data Entry'!C122),"",'Field Data Entry'!B122)</f>
        <v/>
      </c>
      <c r="B65" s="322"/>
      <c r="C65" s="322"/>
      <c r="D65" s="322"/>
      <c r="E65" s="322"/>
      <c r="F65" s="322"/>
      <c r="G65" s="174" t="str">
        <f>IF(ISBLANK('Field Data Entry'!C122),"",'Field Data Entry'!C122)</f>
        <v/>
      </c>
      <c r="H65" s="172"/>
      <c r="I65" s="172"/>
      <c r="J65" s="365"/>
      <c r="K65" s="365"/>
      <c r="L65" s="365"/>
      <c r="M65" s="365"/>
      <c r="N65" s="365"/>
      <c r="O65" s="365"/>
      <c r="P65" s="365"/>
      <c r="Q65" s="365"/>
      <c r="R65" s="365"/>
      <c r="S65" s="365"/>
      <c r="T65" s="365"/>
      <c r="U65" s="365"/>
      <c r="V65" s="365"/>
      <c r="W65" s="365"/>
      <c r="X65" s="365"/>
      <c r="Y65" s="365"/>
    </row>
    <row r="66" spans="1:25" s="13" customFormat="1" ht="56.25" customHeight="1" x14ac:dyDescent="0.4">
      <c r="A66" s="366" t="s">
        <v>140</v>
      </c>
      <c r="B66" s="366"/>
      <c r="C66" s="366"/>
      <c r="D66" s="366"/>
      <c r="E66" s="366"/>
      <c r="F66" s="366"/>
      <c r="G66" s="366"/>
      <c r="H66" s="366"/>
      <c r="I66" s="366"/>
      <c r="J66" s="366"/>
      <c r="K66" s="366"/>
      <c r="L66" s="366"/>
      <c r="M66" s="366"/>
      <c r="N66" s="366"/>
      <c r="O66" s="366"/>
      <c r="P66" s="366"/>
      <c r="Q66" s="366"/>
      <c r="R66" s="366"/>
      <c r="S66" s="366"/>
      <c r="T66" s="366"/>
      <c r="U66" s="366"/>
      <c r="V66" s="366"/>
      <c r="W66" s="366"/>
      <c r="X66" s="366"/>
      <c r="Y66" s="366"/>
    </row>
    <row r="67" spans="1:25" s="52" customFormat="1" ht="31.5" customHeight="1" x14ac:dyDescent="0.4">
      <c r="A67" s="167" t="s">
        <v>141</v>
      </c>
      <c r="B67" s="168"/>
      <c r="C67" s="168"/>
      <c r="D67" s="169"/>
      <c r="E67" s="346" t="s">
        <v>150</v>
      </c>
      <c r="F67" s="347"/>
      <c r="G67" s="347"/>
      <c r="H67" s="352" t="s">
        <v>148</v>
      </c>
      <c r="I67" s="353"/>
      <c r="J67" s="367" t="s">
        <v>149</v>
      </c>
      <c r="K67" s="368"/>
      <c r="L67" s="368"/>
      <c r="M67" s="368"/>
      <c r="N67" s="368"/>
      <c r="O67" s="368"/>
      <c r="P67" s="368"/>
      <c r="Q67" s="368"/>
      <c r="R67" s="368"/>
      <c r="S67" s="368"/>
      <c r="T67" s="368"/>
      <c r="U67" s="368"/>
      <c r="V67" s="368"/>
      <c r="W67" s="368"/>
      <c r="X67" s="368"/>
      <c r="Y67" s="368"/>
    </row>
    <row r="68" spans="1:25" s="19" customFormat="1" ht="36" customHeight="1" x14ac:dyDescent="0.4">
      <c r="A68" s="318" t="str">
        <f>IF(ISBLANK('Field Data Entry'!B72),"",'Field Data Entry'!B72)</f>
        <v/>
      </c>
      <c r="B68" s="318"/>
      <c r="C68" s="318"/>
      <c r="D68" s="318"/>
      <c r="E68" s="348" t="str">
        <f>IF(ISBLANK('Field Data Entry'!D72),"",'Field Data Entry'!D72)</f>
        <v/>
      </c>
      <c r="F68" s="348"/>
      <c r="G68" s="348"/>
      <c r="H68" s="354" t="str">
        <f>IF(ISBLANK('Field Data Entry'!H72),"",'Field Data Entry'!H72)</f>
        <v/>
      </c>
      <c r="I68" s="354"/>
      <c r="J68" s="355" t="str">
        <f>IF(ISBLANK('Field Data Entry'!I72),"",'Field Data Entry'!I72)</f>
        <v/>
      </c>
      <c r="K68" s="355"/>
      <c r="L68" s="355"/>
      <c r="M68" s="355"/>
      <c r="N68" s="355"/>
      <c r="O68" s="355"/>
      <c r="P68" s="355"/>
      <c r="Q68" s="355"/>
      <c r="R68" s="355"/>
      <c r="S68" s="355"/>
      <c r="T68" s="355"/>
      <c r="U68" s="355"/>
      <c r="V68" s="355"/>
      <c r="W68" s="355"/>
      <c r="X68" s="355"/>
      <c r="Y68" s="355"/>
    </row>
    <row r="69" spans="1:25" s="19" customFormat="1" ht="27" customHeight="1" x14ac:dyDescent="0.4">
      <c r="A69" s="299" t="str">
        <f>IF(ISBLANK('Field Data Entry'!B73),"",'Field Data Entry'!B73)</f>
        <v/>
      </c>
      <c r="B69" s="300"/>
      <c r="C69" s="300"/>
      <c r="D69" s="301"/>
      <c r="E69" s="349" t="str">
        <f>IF(ISBLANK('Field Data Entry'!D73),"",'Field Data Entry'!D73)</f>
        <v/>
      </c>
      <c r="F69" s="350"/>
      <c r="G69" s="351"/>
      <c r="H69" s="325" t="str">
        <f>IF(ISBLANK('Field Data Entry'!H73),"",'Field Data Entry'!H73)</f>
        <v/>
      </c>
      <c r="I69" s="326"/>
      <c r="J69" s="355" t="str">
        <f>IF(ISBLANK('Field Data Entry'!I73),"",'Field Data Entry'!I73)</f>
        <v/>
      </c>
      <c r="K69" s="355"/>
      <c r="L69" s="355"/>
      <c r="M69" s="355"/>
      <c r="N69" s="355"/>
      <c r="O69" s="355"/>
      <c r="P69" s="355"/>
      <c r="Q69" s="355"/>
      <c r="R69" s="355"/>
      <c r="S69" s="355"/>
      <c r="T69" s="355"/>
      <c r="U69" s="355"/>
      <c r="V69" s="355"/>
      <c r="W69" s="355"/>
      <c r="X69" s="355"/>
      <c r="Y69" s="355"/>
    </row>
    <row r="70" spans="1:25" s="143" customFormat="1" ht="23.25" customHeight="1" x14ac:dyDescent="0.4">
      <c r="A70" s="299" t="str">
        <f>IF(ISBLANK('Field Data Entry'!B74),"",'Field Data Entry'!B74)</f>
        <v/>
      </c>
      <c r="B70" s="300"/>
      <c r="C70" s="300"/>
      <c r="D70" s="301"/>
      <c r="E70" s="349" t="str">
        <f>IF(ISBLANK('Field Data Entry'!D74),"",'Field Data Entry'!D74)</f>
        <v/>
      </c>
      <c r="F70" s="350"/>
      <c r="G70" s="351"/>
      <c r="H70" s="325" t="str">
        <f>IF(ISBLANK('Field Data Entry'!H74),"",'Field Data Entry'!H74)</f>
        <v/>
      </c>
      <c r="I70" s="326"/>
      <c r="J70" s="355" t="str">
        <f>IF(ISBLANK('Field Data Entry'!I74),"",'Field Data Entry'!I74)</f>
        <v/>
      </c>
      <c r="K70" s="355"/>
      <c r="L70" s="355"/>
      <c r="M70" s="355"/>
      <c r="N70" s="355"/>
      <c r="O70" s="355"/>
      <c r="P70" s="355"/>
      <c r="Q70" s="355"/>
      <c r="R70" s="355"/>
      <c r="S70" s="355"/>
      <c r="T70" s="355"/>
      <c r="U70" s="355"/>
      <c r="V70" s="355"/>
      <c r="W70" s="355"/>
      <c r="X70" s="355"/>
      <c r="Y70" s="355"/>
    </row>
    <row r="71" spans="1:25" s="143" customFormat="1" ht="24" customHeight="1" x14ac:dyDescent="0.4">
      <c r="A71" s="299" t="str">
        <f>IF(ISBLANK('Field Data Entry'!B75),"",'Field Data Entry'!B75)</f>
        <v/>
      </c>
      <c r="B71" s="300"/>
      <c r="C71" s="300"/>
      <c r="D71" s="301"/>
      <c r="E71" s="349" t="str">
        <f>IF(ISBLANK('Field Data Entry'!D75),"",'Field Data Entry'!D75)</f>
        <v/>
      </c>
      <c r="F71" s="350"/>
      <c r="G71" s="351"/>
      <c r="H71" s="325" t="str">
        <f>IF(ISBLANK('Field Data Entry'!H75),"",'Field Data Entry'!H75)</f>
        <v/>
      </c>
      <c r="I71" s="326"/>
      <c r="J71" s="344" t="str">
        <f>IF(ISBLANK('Field Data Entry'!I75),"",'Field Data Entry'!I75)</f>
        <v/>
      </c>
      <c r="K71" s="345"/>
      <c r="L71" s="345"/>
      <c r="M71" s="345"/>
      <c r="N71" s="345"/>
      <c r="O71" s="345"/>
      <c r="P71" s="345"/>
      <c r="Q71" s="345"/>
      <c r="R71" s="345"/>
      <c r="S71" s="345"/>
      <c r="T71" s="345"/>
      <c r="U71" s="345"/>
      <c r="V71" s="345"/>
      <c r="W71" s="345"/>
      <c r="X71" s="345"/>
      <c r="Y71" s="345"/>
    </row>
    <row r="72" spans="1:25" s="143" customFormat="1" ht="22.5" customHeight="1" x14ac:dyDescent="0.4">
      <c r="A72" s="299" t="str">
        <f>IF(ISBLANK('Field Data Entry'!B76),"",'Field Data Entry'!B76)</f>
        <v/>
      </c>
      <c r="B72" s="300"/>
      <c r="C72" s="300"/>
      <c r="D72" s="301"/>
      <c r="E72" s="349" t="str">
        <f>IF(ISBLANK('Field Data Entry'!D76),"",'Field Data Entry'!D76)</f>
        <v/>
      </c>
      <c r="F72" s="350"/>
      <c r="G72" s="351"/>
      <c r="H72" s="325" t="str">
        <f>IF(ISBLANK('Field Data Entry'!H76),"",'Field Data Entry'!H76)</f>
        <v/>
      </c>
      <c r="I72" s="326"/>
      <c r="J72" s="344" t="str">
        <f>IF(ISBLANK('Field Data Entry'!I76),"",'Field Data Entry'!I76)</f>
        <v/>
      </c>
      <c r="K72" s="345"/>
      <c r="L72" s="345"/>
      <c r="M72" s="345"/>
      <c r="N72" s="345"/>
      <c r="O72" s="345"/>
      <c r="P72" s="345"/>
      <c r="Q72" s="345"/>
      <c r="R72" s="345"/>
      <c r="S72" s="345"/>
      <c r="T72" s="345"/>
      <c r="U72" s="345"/>
      <c r="V72" s="345"/>
      <c r="W72" s="345"/>
      <c r="X72" s="345"/>
      <c r="Y72" s="345"/>
    </row>
    <row r="73" spans="1:25" s="143" customFormat="1" ht="26.25" customHeight="1" x14ac:dyDescent="0.4">
      <c r="A73" s="299" t="str">
        <f>IF(ISBLANK('Field Data Entry'!B77),"",'Field Data Entry'!B77)</f>
        <v/>
      </c>
      <c r="B73" s="300"/>
      <c r="C73" s="300"/>
      <c r="D73" s="301"/>
      <c r="E73" s="349" t="str">
        <f>IF(ISBLANK('Field Data Entry'!D77),"",'Field Data Entry'!D77)</f>
        <v/>
      </c>
      <c r="F73" s="350"/>
      <c r="G73" s="351"/>
      <c r="H73" s="325" t="str">
        <f>IF(ISBLANK('Field Data Entry'!H77),"",'Field Data Entry'!H77)</f>
        <v/>
      </c>
      <c r="I73" s="326"/>
      <c r="J73" s="344" t="str">
        <f>IF(ISBLANK('Field Data Entry'!I77),"",'Field Data Entry'!I77)</f>
        <v/>
      </c>
      <c r="K73" s="345"/>
      <c r="L73" s="345"/>
      <c r="M73" s="345"/>
      <c r="N73" s="345"/>
      <c r="O73" s="345"/>
      <c r="P73" s="345"/>
      <c r="Q73" s="345"/>
      <c r="R73" s="345"/>
      <c r="S73" s="345"/>
      <c r="T73" s="345"/>
      <c r="U73" s="345"/>
      <c r="V73" s="345"/>
      <c r="W73" s="345"/>
      <c r="X73" s="345"/>
      <c r="Y73" s="345"/>
    </row>
    <row r="74" spans="1:25" s="143" customFormat="1" ht="26.25" customHeight="1" x14ac:dyDescent="0.4">
      <c r="A74" s="299" t="str">
        <f>IF(ISBLANK('Field Data Entry'!B78),"",'Field Data Entry'!B78)</f>
        <v/>
      </c>
      <c r="B74" s="300"/>
      <c r="C74" s="300"/>
      <c r="D74" s="301"/>
      <c r="E74" s="349" t="str">
        <f>IF(ISBLANK('Field Data Entry'!D78),"",'Field Data Entry'!D78)</f>
        <v/>
      </c>
      <c r="F74" s="350"/>
      <c r="G74" s="351"/>
      <c r="H74" s="325" t="str">
        <f>IF(ISBLANK('Field Data Entry'!H78),"",'Field Data Entry'!H78)</f>
        <v/>
      </c>
      <c r="I74" s="326"/>
      <c r="J74" s="344" t="str">
        <f>IF(ISBLANK('Field Data Entry'!I78),"",'Field Data Entry'!I78)</f>
        <v/>
      </c>
      <c r="K74" s="345"/>
      <c r="L74" s="345"/>
      <c r="M74" s="345"/>
      <c r="N74" s="345"/>
      <c r="O74" s="345"/>
      <c r="P74" s="345"/>
      <c r="Q74" s="345"/>
      <c r="R74" s="345"/>
      <c r="S74" s="345"/>
      <c r="T74" s="345"/>
      <c r="U74" s="345"/>
      <c r="V74" s="345"/>
      <c r="W74" s="345"/>
      <c r="X74" s="345"/>
      <c r="Y74" s="345"/>
    </row>
    <row r="75" spans="1:25" s="170" customFormat="1" ht="31.5" customHeight="1" x14ac:dyDescent="0.5">
      <c r="A75" s="379" t="s">
        <v>56</v>
      </c>
      <c r="B75" s="379"/>
      <c r="C75" s="379"/>
      <c r="D75" s="379"/>
      <c r="E75" s="379"/>
      <c r="F75" s="379"/>
      <c r="G75" s="379"/>
      <c r="H75" s="379"/>
      <c r="I75" s="379"/>
      <c r="J75" s="379"/>
      <c r="K75" s="379"/>
      <c r="L75" s="379"/>
      <c r="M75" s="379"/>
      <c r="N75" s="379"/>
      <c r="O75" s="379"/>
      <c r="P75" s="379"/>
      <c r="Q75" s="379"/>
      <c r="R75" s="379"/>
      <c r="S75" s="379"/>
      <c r="T75" s="379"/>
      <c r="U75" s="379"/>
      <c r="V75" s="379"/>
      <c r="W75" s="379"/>
      <c r="X75" s="379"/>
      <c r="Y75" s="379"/>
    </row>
    <row r="76" spans="1:25" s="9" customFormat="1" ht="31.5" customHeight="1" x14ac:dyDescent="0.4">
      <c r="A76" s="292" t="s">
        <v>47</v>
      </c>
      <c r="B76" s="293"/>
      <c r="C76" s="293"/>
      <c r="D76" s="293"/>
      <c r="E76" s="293"/>
      <c r="F76" s="294"/>
      <c r="G76" s="175" t="s">
        <v>95</v>
      </c>
      <c r="H76" s="176" t="s">
        <v>96</v>
      </c>
      <c r="I76" s="291" t="s">
        <v>32</v>
      </c>
      <c r="J76" s="291"/>
      <c r="K76" s="291"/>
      <c r="L76" s="291"/>
      <c r="M76" s="291"/>
      <c r="N76" s="291"/>
      <c r="O76" s="291"/>
      <c r="P76" s="291"/>
      <c r="Q76" s="291"/>
      <c r="R76" s="291"/>
      <c r="S76" s="291"/>
      <c r="T76" s="291"/>
      <c r="U76" s="291"/>
      <c r="V76" s="291"/>
      <c r="W76" s="291"/>
      <c r="X76" s="291"/>
      <c r="Y76" s="291"/>
    </row>
    <row r="77" spans="1:25" s="9" customFormat="1" ht="73.5" customHeight="1" x14ac:dyDescent="0.4">
      <c r="A77" s="278" t="s">
        <v>22</v>
      </c>
      <c r="B77" s="279"/>
      <c r="C77" s="279"/>
      <c r="D77" s="279"/>
      <c r="E77" s="279"/>
      <c r="F77" s="280"/>
      <c r="G77" s="177" t="str">
        <f>IF('Field Data Entry'!F85="YES","ü","")</f>
        <v/>
      </c>
      <c r="H77" s="177" t="str">
        <f>IF('Field Data Entry'!F85="NO","ü","")</f>
        <v/>
      </c>
      <c r="I77" s="278"/>
      <c r="J77" s="279"/>
      <c r="K77" s="279"/>
      <c r="L77" s="279"/>
      <c r="M77" s="279"/>
      <c r="N77" s="279"/>
      <c r="O77" s="279"/>
      <c r="P77" s="279"/>
      <c r="Q77" s="279"/>
      <c r="R77" s="279"/>
      <c r="S77" s="279"/>
      <c r="T77" s="279"/>
      <c r="U77" s="279"/>
      <c r="V77" s="279"/>
      <c r="W77" s="279"/>
      <c r="X77" s="279"/>
      <c r="Y77" s="280"/>
    </row>
    <row r="78" spans="1:25" ht="63" customHeight="1" x14ac:dyDescent="0.35">
      <c r="A78" s="278" t="s">
        <v>97</v>
      </c>
      <c r="B78" s="279"/>
      <c r="C78" s="279"/>
      <c r="D78" s="279"/>
      <c r="E78" s="279"/>
      <c r="F78" s="280"/>
      <c r="G78" s="177" t="str">
        <f>IF('Field Data Entry'!F86="YES","ü","")</f>
        <v/>
      </c>
      <c r="H78" s="177" t="str">
        <f>IF('Field Data Entry'!F86="NO","ü","")</f>
        <v/>
      </c>
      <c r="I78" s="279" t="str">
        <f>IF(ISBLANK('Field Data Entry'!I86)," ",_xlfn.TEXTJOIN(" ",,'Field Data Entry'!G86,'Field Data Entry'!I86,'Field Data Entry'!J86:L86,'Field Data Entry'!G87,'Field Data Entry'!I87,'Field Data Entry'!J87:L87,'Field Data Entry'!G88))</f>
        <v xml:space="preserve"> </v>
      </c>
      <c r="J78" s="279"/>
      <c r="K78" s="279"/>
      <c r="L78" s="279"/>
      <c r="M78" s="279"/>
      <c r="N78" s="279"/>
      <c r="O78" s="279"/>
      <c r="P78" s="279"/>
      <c r="Q78" s="279"/>
      <c r="R78" s="279"/>
      <c r="S78" s="279"/>
      <c r="T78" s="279"/>
      <c r="U78" s="279"/>
      <c r="V78" s="279"/>
      <c r="W78" s="279"/>
      <c r="X78" s="279"/>
      <c r="Y78" s="280"/>
    </row>
    <row r="79" spans="1:25" ht="73.5" customHeight="1" x14ac:dyDescent="0.35">
      <c r="A79" s="319" t="s">
        <v>58</v>
      </c>
      <c r="B79" s="320"/>
      <c r="C79" s="320"/>
      <c r="D79" s="320"/>
      <c r="E79" s="320"/>
      <c r="F79" s="321"/>
      <c r="G79" s="177" t="str">
        <f>IF('Field Data Entry'!F90="YES","ü","")</f>
        <v/>
      </c>
      <c r="H79" s="177" t="str">
        <f>IF('Field Data Entry'!F90="NO","ü","")</f>
        <v/>
      </c>
      <c r="I79" s="279"/>
      <c r="J79" s="279"/>
      <c r="K79" s="279"/>
      <c r="L79" s="279"/>
      <c r="M79" s="279"/>
      <c r="N79" s="279"/>
      <c r="O79" s="279"/>
      <c r="P79" s="279"/>
      <c r="Q79" s="279"/>
      <c r="R79" s="279"/>
      <c r="S79" s="279"/>
      <c r="T79" s="279"/>
      <c r="U79" s="279"/>
      <c r="V79" s="279"/>
      <c r="W79" s="279"/>
      <c r="X79" s="279"/>
      <c r="Y79" s="280"/>
    </row>
    <row r="80" spans="1:25" ht="73.5" customHeight="1" x14ac:dyDescent="0.35">
      <c r="A80" s="319" t="s">
        <v>24</v>
      </c>
      <c r="B80" s="320"/>
      <c r="C80" s="320"/>
      <c r="D80" s="320"/>
      <c r="E80" s="320"/>
      <c r="F80" s="321"/>
      <c r="G80" s="177" t="str">
        <f>IF('Field Data Entry'!F91="YES","ü","")</f>
        <v/>
      </c>
      <c r="H80" s="177" t="str">
        <f>IF('Field Data Entry'!F91="NO","ü","")</f>
        <v/>
      </c>
      <c r="I80" s="279"/>
      <c r="J80" s="279"/>
      <c r="K80" s="279"/>
      <c r="L80" s="279"/>
      <c r="M80" s="279"/>
      <c r="N80" s="279"/>
      <c r="O80" s="279"/>
      <c r="P80" s="279"/>
      <c r="Q80" s="279"/>
      <c r="R80" s="279"/>
      <c r="S80" s="279"/>
      <c r="T80" s="279"/>
      <c r="U80" s="279"/>
      <c r="V80" s="279"/>
      <c r="W80" s="279"/>
      <c r="X80" s="279"/>
      <c r="Y80" s="280"/>
    </row>
    <row r="81" spans="1:25" ht="73.5" customHeight="1" x14ac:dyDescent="0.35">
      <c r="A81" s="319" t="s">
        <v>59</v>
      </c>
      <c r="B81" s="320"/>
      <c r="C81" s="320"/>
      <c r="D81" s="320"/>
      <c r="E81" s="320"/>
      <c r="F81" s="321"/>
      <c r="G81" s="177" t="str">
        <f>IF('Field Data Entry'!F92="YES","ü","")</f>
        <v/>
      </c>
      <c r="H81" s="177" t="str">
        <f>IF('Field Data Entry'!F92="NO","ü","")</f>
        <v/>
      </c>
      <c r="I81" s="279"/>
      <c r="J81" s="279"/>
      <c r="K81" s="279"/>
      <c r="L81" s="279"/>
      <c r="M81" s="279"/>
      <c r="N81" s="279"/>
      <c r="O81" s="279"/>
      <c r="P81" s="279"/>
      <c r="Q81" s="279"/>
      <c r="R81" s="279"/>
      <c r="S81" s="279"/>
      <c r="T81" s="279"/>
      <c r="U81" s="279"/>
      <c r="V81" s="279"/>
      <c r="W81" s="279"/>
      <c r="X81" s="279"/>
      <c r="Y81" s="280"/>
    </row>
    <row r="82" spans="1:25" ht="73.5" customHeight="1" x14ac:dyDescent="0.35">
      <c r="A82" s="319" t="s">
        <v>26</v>
      </c>
      <c r="B82" s="320"/>
      <c r="C82" s="320"/>
      <c r="D82" s="320"/>
      <c r="E82" s="320"/>
      <c r="F82" s="321"/>
      <c r="G82" s="177" t="str">
        <f>IF('Field Data Entry'!F93="YES","ü","")</f>
        <v/>
      </c>
      <c r="H82" s="177" t="str">
        <f>IF('Field Data Entry'!F93="NO","ü","")</f>
        <v/>
      </c>
      <c r="I82" s="279"/>
      <c r="J82" s="279"/>
      <c r="K82" s="279"/>
      <c r="L82" s="279"/>
      <c r="M82" s="279"/>
      <c r="N82" s="279"/>
      <c r="O82" s="279"/>
      <c r="P82" s="279"/>
      <c r="Q82" s="279"/>
      <c r="R82" s="279"/>
      <c r="S82" s="279"/>
      <c r="T82" s="279"/>
      <c r="U82" s="279"/>
      <c r="V82" s="279"/>
      <c r="W82" s="279"/>
      <c r="X82" s="279"/>
      <c r="Y82" s="280"/>
    </row>
    <row r="83" spans="1:25" ht="73.5" customHeight="1" x14ac:dyDescent="0.35">
      <c r="A83" s="319" t="s">
        <v>27</v>
      </c>
      <c r="B83" s="320"/>
      <c r="C83" s="320"/>
      <c r="D83" s="320"/>
      <c r="E83" s="320"/>
      <c r="F83" s="321"/>
      <c r="G83" s="177" t="str">
        <f>IF('Field Data Entry'!F94="YES","ü","")</f>
        <v/>
      </c>
      <c r="H83" s="177" t="str">
        <f>IF('Field Data Entry'!F94="NO","ü","")</f>
        <v/>
      </c>
      <c r="I83" s="279"/>
      <c r="J83" s="279"/>
      <c r="K83" s="279"/>
      <c r="L83" s="279"/>
      <c r="M83" s="279"/>
      <c r="N83" s="279"/>
      <c r="O83" s="279"/>
      <c r="P83" s="279"/>
      <c r="Q83" s="279"/>
      <c r="R83" s="279"/>
      <c r="S83" s="279"/>
      <c r="T83" s="279"/>
      <c r="U83" s="279"/>
      <c r="V83" s="279"/>
      <c r="W83" s="279"/>
      <c r="X83" s="279"/>
      <c r="Y83" s="280"/>
    </row>
    <row r="84" spans="1:25" ht="73.5" customHeight="1" x14ac:dyDescent="0.35">
      <c r="A84" s="319" t="s">
        <v>159</v>
      </c>
      <c r="B84" s="320"/>
      <c r="C84" s="320"/>
      <c r="D84" s="320"/>
      <c r="E84" s="320"/>
      <c r="F84" s="321"/>
      <c r="G84" s="177" t="str">
        <f>IF('Field Data Entry'!F95="YES","ü","")</f>
        <v/>
      </c>
      <c r="H84" s="177" t="str">
        <f>IF('Field Data Entry'!F95="NO","ü","")</f>
        <v/>
      </c>
      <c r="I84" s="279"/>
      <c r="J84" s="279"/>
      <c r="K84" s="279"/>
      <c r="L84" s="279"/>
      <c r="M84" s="279"/>
      <c r="N84" s="279"/>
      <c r="O84" s="279"/>
      <c r="P84" s="279"/>
      <c r="Q84" s="279"/>
      <c r="R84" s="279"/>
      <c r="S84" s="279"/>
      <c r="T84" s="279"/>
      <c r="U84" s="279"/>
      <c r="V84" s="279"/>
      <c r="W84" s="279"/>
      <c r="X84" s="279"/>
      <c r="Y84" s="280"/>
    </row>
    <row r="85" spans="1:25" s="10" customFormat="1" ht="73.5" customHeight="1" x14ac:dyDescent="0.25">
      <c r="A85" s="383" t="s">
        <v>166</v>
      </c>
      <c r="B85" s="383"/>
      <c r="C85" s="383"/>
      <c r="D85" s="383"/>
      <c r="E85" s="383"/>
      <c r="F85" s="383"/>
      <c r="G85" s="383"/>
      <c r="H85" s="383"/>
      <c r="I85" s="383"/>
      <c r="J85" s="383"/>
      <c r="K85" s="383"/>
      <c r="L85" s="383"/>
      <c r="M85" s="383"/>
      <c r="N85" s="383"/>
      <c r="O85" s="383"/>
      <c r="P85" s="383"/>
      <c r="Q85" s="383"/>
      <c r="R85" s="383"/>
      <c r="S85" s="383"/>
      <c r="T85" s="383"/>
      <c r="U85" s="383"/>
      <c r="V85" s="383"/>
      <c r="W85" s="383"/>
      <c r="X85" s="383"/>
      <c r="Y85" s="383"/>
    </row>
    <row r="86" spans="1:25" ht="80.25" customHeight="1" x14ac:dyDescent="0.5">
      <c r="A86" s="380" t="s">
        <v>94</v>
      </c>
      <c r="B86" s="380"/>
      <c r="C86" s="380"/>
      <c r="D86" s="380"/>
      <c r="E86" s="380"/>
      <c r="F86" s="380"/>
      <c r="G86" s="380"/>
      <c r="H86" s="380"/>
      <c r="I86" s="380"/>
      <c r="J86" s="380"/>
      <c r="K86" s="380"/>
      <c r="L86" s="380"/>
      <c r="M86" s="380"/>
      <c r="N86" s="380"/>
      <c r="O86" s="380"/>
      <c r="P86" s="380"/>
      <c r="Q86" s="380"/>
      <c r="R86" s="380"/>
      <c r="S86" s="380"/>
      <c r="T86" s="380"/>
      <c r="U86" s="380"/>
      <c r="V86" s="380"/>
      <c r="W86" s="380"/>
      <c r="X86" s="380"/>
      <c r="Y86" s="380"/>
    </row>
    <row r="87" spans="1:25" ht="52.5" customHeight="1" x14ac:dyDescent="0.35">
      <c r="A87" s="381" t="s">
        <v>50</v>
      </c>
      <c r="B87" s="381"/>
      <c r="C87" s="381"/>
      <c r="D87" s="381"/>
      <c r="E87" s="381"/>
      <c r="F87" s="381"/>
      <c r="G87" s="381"/>
      <c r="H87" s="381"/>
      <c r="I87" s="381"/>
      <c r="J87" s="381"/>
      <c r="K87" s="381"/>
      <c r="L87" s="381"/>
      <c r="M87" s="381"/>
      <c r="N87" s="381"/>
      <c r="O87" s="381"/>
      <c r="P87" s="381"/>
      <c r="Q87" s="381"/>
      <c r="R87" s="381"/>
      <c r="S87" s="381"/>
      <c r="T87" s="381"/>
      <c r="U87" s="381"/>
      <c r="V87" s="381"/>
      <c r="W87" s="381"/>
      <c r="X87" s="381"/>
      <c r="Y87" s="381"/>
    </row>
    <row r="88" spans="1:25" s="155" customFormat="1" ht="207.75" customHeight="1" x14ac:dyDescent="0.25">
      <c r="A88" s="382" t="s">
        <v>57</v>
      </c>
      <c r="B88" s="382"/>
      <c r="C88" s="382"/>
      <c r="D88" s="382"/>
      <c r="E88" s="382"/>
      <c r="F88" s="382"/>
      <c r="G88" s="382"/>
      <c r="H88" s="382"/>
      <c r="I88" s="382"/>
      <c r="J88" s="382"/>
      <c r="K88" s="382"/>
      <c r="L88" s="382"/>
      <c r="M88" s="382"/>
      <c r="N88" s="382"/>
      <c r="O88" s="382"/>
      <c r="P88" s="382"/>
      <c r="Q88" s="382"/>
      <c r="R88" s="382"/>
      <c r="S88" s="382"/>
      <c r="T88" s="382"/>
      <c r="U88" s="382"/>
      <c r="V88" s="382"/>
      <c r="W88" s="382"/>
      <c r="X88" s="382"/>
      <c r="Y88" s="382"/>
    </row>
    <row r="89" spans="1:25" s="155" customFormat="1" ht="207.75" customHeight="1" x14ac:dyDescent="0.25">
      <c r="A89" s="382"/>
      <c r="B89" s="382"/>
      <c r="C89" s="382"/>
      <c r="D89" s="382"/>
      <c r="E89" s="382"/>
      <c r="F89" s="382"/>
      <c r="G89" s="382"/>
      <c r="H89" s="382"/>
      <c r="I89" s="382"/>
      <c r="J89" s="382"/>
      <c r="K89" s="382"/>
      <c r="L89" s="382"/>
      <c r="M89" s="382"/>
      <c r="N89" s="382"/>
      <c r="O89" s="382"/>
      <c r="P89" s="382"/>
      <c r="Q89" s="382"/>
      <c r="R89" s="382"/>
      <c r="S89" s="382"/>
      <c r="T89" s="382"/>
      <c r="U89" s="382"/>
      <c r="V89" s="382"/>
      <c r="W89" s="382"/>
      <c r="X89" s="382"/>
      <c r="Y89" s="382"/>
    </row>
    <row r="90" spans="1:25" s="155" customFormat="1" ht="207.75" customHeight="1" x14ac:dyDescent="0.25">
      <c r="A90" s="382"/>
      <c r="B90" s="382"/>
      <c r="C90" s="382"/>
      <c r="D90" s="382"/>
      <c r="E90" s="382"/>
      <c r="F90" s="382"/>
      <c r="G90" s="382"/>
      <c r="H90" s="382"/>
      <c r="I90" s="382"/>
      <c r="J90" s="382"/>
      <c r="K90" s="382"/>
      <c r="L90" s="382"/>
      <c r="M90" s="382"/>
      <c r="N90" s="382"/>
      <c r="O90" s="382"/>
      <c r="P90" s="382"/>
      <c r="Q90" s="382"/>
      <c r="R90" s="382"/>
      <c r="S90" s="382"/>
      <c r="T90" s="382"/>
      <c r="U90" s="382"/>
      <c r="V90" s="382"/>
      <c r="W90" s="382"/>
      <c r="X90" s="382"/>
      <c r="Y90" s="382"/>
    </row>
    <row r="91" spans="1:25" s="155" customFormat="1" ht="207.75" customHeight="1" x14ac:dyDescent="0.25">
      <c r="A91" s="382"/>
      <c r="B91" s="382"/>
      <c r="C91" s="382"/>
      <c r="D91" s="382"/>
      <c r="E91" s="382"/>
      <c r="F91" s="382"/>
      <c r="G91" s="382"/>
      <c r="H91" s="382"/>
      <c r="I91" s="382"/>
      <c r="J91" s="382"/>
      <c r="K91" s="382"/>
      <c r="L91" s="382"/>
      <c r="M91" s="382"/>
      <c r="N91" s="382"/>
      <c r="O91" s="382"/>
      <c r="P91" s="382"/>
      <c r="Q91" s="382"/>
      <c r="R91" s="382"/>
      <c r="S91" s="382"/>
      <c r="T91" s="382"/>
      <c r="U91" s="382"/>
      <c r="V91" s="382"/>
      <c r="W91" s="382"/>
      <c r="X91" s="382"/>
      <c r="Y91" s="382"/>
    </row>
    <row r="92" spans="1:25" s="155" customFormat="1" ht="207.75" customHeight="1" x14ac:dyDescent="0.25">
      <c r="A92" s="382"/>
      <c r="B92" s="382"/>
      <c r="C92" s="382"/>
      <c r="D92" s="382"/>
      <c r="E92" s="382"/>
      <c r="F92" s="382"/>
      <c r="G92" s="382"/>
      <c r="H92" s="382"/>
      <c r="I92" s="382"/>
      <c r="J92" s="382"/>
      <c r="K92" s="382"/>
      <c r="L92" s="382"/>
      <c r="M92" s="382"/>
      <c r="N92" s="382"/>
      <c r="O92" s="382"/>
      <c r="P92" s="382"/>
      <c r="Q92" s="382"/>
      <c r="R92" s="382"/>
      <c r="S92" s="382"/>
      <c r="T92" s="382"/>
      <c r="U92" s="382"/>
      <c r="V92" s="382"/>
      <c r="W92" s="382"/>
      <c r="X92" s="382"/>
      <c r="Y92" s="382"/>
    </row>
    <row r="93" spans="1:25" s="155" customFormat="1" ht="207.75" customHeight="1" x14ac:dyDescent="0.25">
      <c r="A93" s="382"/>
      <c r="B93" s="382"/>
      <c r="C93" s="382"/>
      <c r="D93" s="382"/>
      <c r="E93" s="382"/>
      <c r="F93" s="382"/>
      <c r="G93" s="382"/>
      <c r="H93" s="382"/>
      <c r="I93" s="382"/>
      <c r="J93" s="382"/>
      <c r="K93" s="382"/>
      <c r="L93" s="382"/>
      <c r="M93" s="382"/>
      <c r="N93" s="382"/>
      <c r="O93" s="382"/>
      <c r="P93" s="382"/>
      <c r="Q93" s="382"/>
      <c r="R93" s="382"/>
      <c r="S93" s="382"/>
      <c r="T93" s="382"/>
      <c r="U93" s="382"/>
      <c r="V93" s="382"/>
      <c r="W93" s="382"/>
      <c r="X93" s="382"/>
      <c r="Y93" s="382"/>
    </row>
    <row r="94" spans="1:25" s="155" customFormat="1" ht="207.75" customHeight="1" x14ac:dyDescent="0.25">
      <c r="A94" s="382"/>
      <c r="B94" s="382"/>
      <c r="C94" s="382"/>
      <c r="D94" s="382"/>
      <c r="E94" s="382"/>
      <c r="F94" s="382"/>
      <c r="G94" s="382"/>
      <c r="H94" s="382"/>
      <c r="I94" s="382"/>
      <c r="J94" s="382"/>
      <c r="K94" s="382"/>
      <c r="L94" s="382"/>
      <c r="M94" s="382"/>
      <c r="N94" s="382"/>
      <c r="O94" s="382"/>
      <c r="P94" s="382"/>
      <c r="Q94" s="382"/>
      <c r="R94" s="382"/>
      <c r="S94" s="382"/>
      <c r="T94" s="382"/>
      <c r="U94" s="382"/>
      <c r="V94" s="382"/>
      <c r="W94" s="382"/>
      <c r="X94" s="382"/>
      <c r="Y94" s="382"/>
    </row>
    <row r="95" spans="1:25" s="155" customFormat="1" ht="207.75" customHeight="1" x14ac:dyDescent="0.25">
      <c r="A95" s="382"/>
      <c r="B95" s="382"/>
      <c r="C95" s="382"/>
      <c r="D95" s="382"/>
      <c r="E95" s="382"/>
      <c r="F95" s="382"/>
      <c r="G95" s="382"/>
      <c r="H95" s="382"/>
      <c r="I95" s="382"/>
      <c r="J95" s="382"/>
      <c r="K95" s="382"/>
      <c r="L95" s="382"/>
      <c r="M95" s="382"/>
      <c r="N95" s="382"/>
      <c r="O95" s="382"/>
      <c r="P95" s="382"/>
      <c r="Q95" s="382"/>
      <c r="R95" s="382"/>
      <c r="S95" s="382"/>
      <c r="T95" s="382"/>
      <c r="U95" s="382"/>
      <c r="V95" s="382"/>
      <c r="W95" s="382"/>
      <c r="X95" s="382"/>
      <c r="Y95" s="382"/>
    </row>
    <row r="96" spans="1:25" s="155" customFormat="1" ht="207.75" customHeight="1" x14ac:dyDescent="0.25">
      <c r="A96" s="382"/>
      <c r="B96" s="382"/>
      <c r="C96" s="382"/>
      <c r="D96" s="382"/>
      <c r="E96" s="382"/>
      <c r="F96" s="382"/>
      <c r="G96" s="382"/>
      <c r="H96" s="382"/>
      <c r="I96" s="382"/>
      <c r="J96" s="382"/>
      <c r="K96" s="382"/>
      <c r="L96" s="382"/>
      <c r="M96" s="382"/>
      <c r="N96" s="382"/>
      <c r="O96" s="382"/>
      <c r="P96" s="382"/>
      <c r="Q96" s="382"/>
      <c r="R96" s="382"/>
      <c r="S96" s="382"/>
      <c r="T96" s="382"/>
      <c r="U96" s="382"/>
      <c r="V96" s="382"/>
      <c r="W96" s="382"/>
      <c r="X96" s="382"/>
      <c r="Y96" s="382"/>
    </row>
    <row r="97" spans="1:25" s="155" customFormat="1" ht="207.75" customHeight="1" x14ac:dyDescent="0.25">
      <c r="A97" s="382"/>
      <c r="B97" s="382"/>
      <c r="C97" s="382"/>
      <c r="D97" s="382"/>
      <c r="E97" s="382"/>
      <c r="F97" s="382"/>
      <c r="G97" s="382"/>
      <c r="H97" s="382"/>
      <c r="I97" s="382"/>
      <c r="J97" s="382"/>
      <c r="K97" s="382"/>
      <c r="L97" s="382"/>
      <c r="M97" s="382"/>
      <c r="N97" s="382"/>
      <c r="O97" s="382"/>
      <c r="P97" s="382"/>
      <c r="Q97" s="382"/>
      <c r="R97" s="382"/>
      <c r="S97" s="382"/>
      <c r="T97" s="382"/>
      <c r="U97" s="382"/>
      <c r="V97" s="382"/>
      <c r="W97" s="382"/>
      <c r="X97" s="382"/>
      <c r="Y97" s="382"/>
    </row>
    <row r="98" spans="1:25" ht="52.5" customHeight="1" x14ac:dyDescent="0.25">
      <c r="A98" s="388" t="s">
        <v>89</v>
      </c>
      <c r="B98" s="388"/>
      <c r="C98" s="388"/>
      <c r="D98" s="388"/>
      <c r="E98" s="388"/>
      <c r="F98" s="388"/>
      <c r="G98" s="388"/>
      <c r="H98" s="388"/>
      <c r="I98" s="388"/>
      <c r="J98" s="388"/>
      <c r="K98" s="388"/>
      <c r="L98" s="388"/>
      <c r="M98" s="388"/>
      <c r="N98" s="388"/>
      <c r="O98" s="388"/>
      <c r="P98" s="388"/>
      <c r="Q98" s="388"/>
      <c r="R98" s="388"/>
      <c r="S98" s="388"/>
      <c r="T98" s="388"/>
      <c r="U98" s="388"/>
      <c r="V98" s="388"/>
      <c r="W98" s="388"/>
      <c r="X98" s="388"/>
      <c r="Y98" s="388"/>
    </row>
    <row r="99" spans="1:25" ht="40.5" customHeight="1" x14ac:dyDescent="0.25">
      <c r="A99" s="389" t="s">
        <v>92</v>
      </c>
      <c r="B99" s="389"/>
      <c r="C99" s="389"/>
      <c r="D99" s="389"/>
      <c r="E99" s="389"/>
      <c r="F99" s="389"/>
      <c r="G99" s="389"/>
      <c r="H99" s="389"/>
      <c r="I99" s="389"/>
      <c r="J99" s="389"/>
      <c r="K99" s="389"/>
      <c r="L99" s="389"/>
      <c r="M99" s="389"/>
      <c r="N99" s="389"/>
      <c r="O99" s="389"/>
      <c r="P99" s="389"/>
      <c r="Q99" s="389"/>
      <c r="R99" s="389"/>
      <c r="S99" s="389"/>
      <c r="T99" s="389"/>
      <c r="U99" s="389"/>
      <c r="V99" s="389"/>
      <c r="W99" s="389"/>
      <c r="X99" s="389"/>
      <c r="Y99" s="389"/>
    </row>
    <row r="100" spans="1:25" s="10" customFormat="1" ht="63" customHeight="1" x14ac:dyDescent="0.3">
      <c r="A100" s="387" t="str">
        <f>IF(ISBLANK('Field Data Entry'!C105),"",'Field Data Entry'!C105)</f>
        <v/>
      </c>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row>
    <row r="101" spans="1:25" ht="216" customHeight="1" x14ac:dyDescent="0.25">
      <c r="A101" s="386"/>
      <c r="B101" s="386"/>
      <c r="C101" s="386"/>
      <c r="D101" s="386"/>
      <c r="E101" s="386"/>
      <c r="F101" s="386"/>
      <c r="G101" s="386"/>
      <c r="H101" s="386"/>
      <c r="I101" s="386"/>
      <c r="J101" s="386"/>
      <c r="K101" s="386"/>
      <c r="L101" s="386"/>
      <c r="M101" s="386"/>
      <c r="N101" s="386"/>
      <c r="O101" s="386"/>
      <c r="P101" s="386"/>
      <c r="Q101" s="386"/>
      <c r="R101" s="386"/>
      <c r="S101" s="386"/>
      <c r="T101" s="386"/>
      <c r="U101" s="386"/>
      <c r="V101" s="386"/>
      <c r="W101" s="386"/>
      <c r="X101" s="386"/>
      <c r="Y101" s="386"/>
    </row>
    <row r="102" spans="1:25" ht="202.5" customHeight="1" x14ac:dyDescent="0.25">
      <c r="A102" s="386"/>
      <c r="B102" s="386"/>
      <c r="C102" s="386"/>
      <c r="D102" s="386"/>
      <c r="E102" s="386"/>
      <c r="F102" s="386"/>
      <c r="G102" s="386"/>
      <c r="H102" s="386"/>
      <c r="I102" s="386"/>
      <c r="J102" s="386"/>
      <c r="K102" s="386"/>
      <c r="L102" s="386"/>
      <c r="M102" s="386"/>
      <c r="N102" s="386"/>
      <c r="O102" s="386"/>
      <c r="P102" s="386"/>
      <c r="Q102" s="386"/>
      <c r="R102" s="386"/>
      <c r="S102" s="386"/>
      <c r="T102" s="386"/>
      <c r="U102" s="386"/>
      <c r="V102" s="386"/>
      <c r="W102" s="386"/>
      <c r="X102" s="386"/>
      <c r="Y102" s="386"/>
    </row>
    <row r="103" spans="1:25" ht="204" customHeight="1" x14ac:dyDescent="0.25">
      <c r="A103" s="386"/>
      <c r="B103" s="386"/>
      <c r="C103" s="386"/>
      <c r="D103" s="386"/>
      <c r="E103" s="386"/>
      <c r="F103" s="386"/>
      <c r="G103" s="386"/>
      <c r="H103" s="386"/>
      <c r="I103" s="386"/>
      <c r="J103" s="386"/>
      <c r="K103" s="386"/>
      <c r="L103" s="386"/>
      <c r="M103" s="386"/>
      <c r="N103" s="386"/>
      <c r="O103" s="386"/>
      <c r="P103" s="386"/>
      <c r="Q103" s="386"/>
      <c r="R103" s="386"/>
      <c r="S103" s="386"/>
      <c r="T103" s="386"/>
      <c r="U103" s="386"/>
      <c r="V103" s="386"/>
      <c r="W103" s="386"/>
      <c r="X103" s="386"/>
      <c r="Y103" s="386"/>
    </row>
    <row r="104" spans="1:25" ht="143.1" customHeight="1" x14ac:dyDescent="0.25">
      <c r="A104" s="386"/>
      <c r="B104" s="386"/>
      <c r="C104" s="386"/>
      <c r="D104" s="386"/>
      <c r="E104" s="386"/>
      <c r="F104" s="386"/>
      <c r="G104" s="386"/>
      <c r="H104" s="386"/>
      <c r="I104" s="386"/>
      <c r="J104" s="386"/>
      <c r="K104" s="386"/>
      <c r="L104" s="386"/>
      <c r="M104" s="386"/>
      <c r="N104" s="386"/>
      <c r="O104" s="386"/>
      <c r="P104" s="386"/>
      <c r="Q104" s="386"/>
      <c r="R104" s="386"/>
      <c r="S104" s="386"/>
      <c r="T104" s="386"/>
      <c r="U104" s="386"/>
      <c r="V104" s="386"/>
      <c r="W104" s="386"/>
      <c r="X104" s="386"/>
      <c r="Y104" s="386"/>
    </row>
    <row r="105" spans="1:25" ht="309.75" customHeight="1" x14ac:dyDescent="0.25">
      <c r="A105" s="386"/>
      <c r="B105" s="386"/>
      <c r="C105" s="386"/>
      <c r="D105" s="386"/>
      <c r="E105" s="386"/>
      <c r="F105" s="386"/>
      <c r="G105" s="386"/>
      <c r="H105" s="386"/>
      <c r="I105" s="386"/>
      <c r="J105" s="386"/>
      <c r="K105" s="386"/>
      <c r="L105" s="386"/>
      <c r="M105" s="386"/>
      <c r="N105" s="386"/>
      <c r="O105" s="386"/>
      <c r="P105" s="386"/>
      <c r="Q105" s="386"/>
      <c r="R105" s="386"/>
      <c r="S105" s="386"/>
      <c r="T105" s="386"/>
      <c r="U105" s="386"/>
      <c r="V105" s="386"/>
      <c r="W105" s="386"/>
      <c r="X105" s="386"/>
      <c r="Y105" s="386"/>
    </row>
    <row r="106" spans="1:25" ht="68.25" customHeight="1" x14ac:dyDescent="0.3">
      <c r="A106" s="384" t="s">
        <v>93</v>
      </c>
      <c r="B106" s="384"/>
      <c r="C106" s="384"/>
      <c r="D106" s="384"/>
      <c r="E106" s="384"/>
      <c r="F106" s="384"/>
      <c r="G106" s="384"/>
      <c r="H106" s="384"/>
      <c r="I106" s="384"/>
      <c r="J106" s="384"/>
      <c r="K106" s="384"/>
      <c r="L106" s="384"/>
      <c r="M106" s="384"/>
      <c r="N106" s="384"/>
      <c r="O106" s="384"/>
      <c r="P106" s="384"/>
      <c r="Q106" s="384"/>
      <c r="R106" s="384"/>
      <c r="S106" s="384"/>
      <c r="T106" s="384"/>
      <c r="U106" s="384"/>
      <c r="V106" s="384"/>
      <c r="W106" s="384"/>
      <c r="X106" s="384"/>
      <c r="Y106" s="384"/>
    </row>
    <row r="107" spans="1:25" s="10" customFormat="1" ht="53.1" customHeight="1" x14ac:dyDescent="0.25">
      <c r="A107" s="208" t="str">
        <f>IF(ISBLANK('Field Data Entry'!C106),"",'Field Data Entry'!C106)</f>
        <v/>
      </c>
      <c r="B107" s="208"/>
      <c r="C107" s="208"/>
      <c r="D107" s="208"/>
      <c r="E107" s="208"/>
      <c r="F107" s="208"/>
      <c r="G107" s="208"/>
      <c r="H107" s="208"/>
      <c r="I107" s="208"/>
      <c r="J107" s="208"/>
      <c r="K107" s="208"/>
      <c r="L107" s="208"/>
      <c r="M107" s="208"/>
      <c r="N107" s="208"/>
      <c r="O107" s="208"/>
      <c r="P107" s="208"/>
      <c r="Q107" s="208"/>
      <c r="R107" s="208"/>
      <c r="S107" s="208"/>
      <c r="T107" s="208"/>
      <c r="U107" s="208"/>
      <c r="V107" s="208"/>
      <c r="W107" s="208"/>
      <c r="X107" s="208"/>
      <c r="Y107" s="208"/>
    </row>
    <row r="108" spans="1:25" ht="185.1" customHeight="1" x14ac:dyDescent="0.25">
      <c r="A108" s="385"/>
      <c r="B108" s="385"/>
      <c r="C108" s="385"/>
      <c r="D108" s="385"/>
      <c r="E108" s="385"/>
      <c r="F108" s="385"/>
      <c r="G108" s="385"/>
      <c r="H108" s="385"/>
      <c r="I108" s="385"/>
      <c r="J108" s="385"/>
      <c r="K108" s="385"/>
      <c r="L108" s="385"/>
      <c r="M108" s="385"/>
      <c r="N108" s="385"/>
      <c r="O108" s="385"/>
      <c r="P108" s="385"/>
      <c r="Q108" s="385"/>
      <c r="R108" s="385"/>
      <c r="S108" s="385"/>
      <c r="T108" s="385"/>
      <c r="U108" s="385"/>
      <c r="V108" s="385"/>
      <c r="W108" s="385"/>
      <c r="X108" s="385"/>
      <c r="Y108" s="385"/>
    </row>
    <row r="109" spans="1:25" s="10" customFormat="1" ht="185.1" customHeight="1" x14ac:dyDescent="0.25">
      <c r="A109" s="385"/>
      <c r="B109" s="385"/>
      <c r="C109" s="385"/>
      <c r="D109" s="385"/>
      <c r="E109" s="385"/>
      <c r="F109" s="385"/>
      <c r="G109" s="385"/>
      <c r="H109" s="385"/>
      <c r="I109" s="385"/>
      <c r="J109" s="385"/>
      <c r="K109" s="385"/>
      <c r="L109" s="385"/>
      <c r="M109" s="385"/>
      <c r="N109" s="385"/>
      <c r="O109" s="385"/>
      <c r="P109" s="385"/>
      <c r="Q109" s="385"/>
      <c r="R109" s="385"/>
      <c r="S109" s="385"/>
      <c r="T109" s="385"/>
      <c r="U109" s="385"/>
      <c r="V109" s="385"/>
      <c r="W109" s="385"/>
      <c r="X109" s="385"/>
      <c r="Y109" s="385"/>
    </row>
    <row r="110" spans="1:25" s="10" customFormat="1" ht="185.1" customHeight="1" x14ac:dyDescent="0.25">
      <c r="A110" s="385"/>
      <c r="B110" s="385"/>
      <c r="C110" s="385"/>
      <c r="D110" s="385"/>
      <c r="E110" s="385"/>
      <c r="F110" s="385"/>
      <c r="G110" s="385"/>
      <c r="H110" s="385"/>
      <c r="I110" s="385"/>
      <c r="J110" s="385"/>
      <c r="K110" s="385"/>
      <c r="L110" s="385"/>
      <c r="M110" s="385"/>
      <c r="N110" s="385"/>
      <c r="O110" s="385"/>
      <c r="P110" s="385"/>
      <c r="Q110" s="385"/>
      <c r="R110" s="385"/>
      <c r="S110" s="385"/>
      <c r="T110" s="385"/>
      <c r="U110" s="385"/>
      <c r="V110" s="385"/>
      <c r="W110" s="385"/>
      <c r="X110" s="385"/>
      <c r="Y110" s="385"/>
    </row>
    <row r="111" spans="1:25" s="10" customFormat="1" ht="72" customHeight="1" x14ac:dyDescent="0.25">
      <c r="A111" s="385"/>
      <c r="B111" s="385"/>
      <c r="C111" s="385"/>
      <c r="D111" s="385"/>
      <c r="E111" s="385"/>
      <c r="F111" s="385"/>
      <c r="G111" s="385"/>
      <c r="H111" s="385"/>
      <c r="I111" s="385"/>
      <c r="J111" s="385"/>
      <c r="K111" s="385"/>
      <c r="L111" s="385"/>
      <c r="M111" s="385"/>
      <c r="N111" s="385"/>
      <c r="O111" s="385"/>
      <c r="P111" s="385"/>
      <c r="Q111" s="385"/>
      <c r="R111" s="385"/>
      <c r="S111" s="385"/>
      <c r="T111" s="385"/>
      <c r="U111" s="385"/>
      <c r="V111" s="385"/>
      <c r="W111" s="385"/>
      <c r="X111" s="385"/>
      <c r="Y111" s="385"/>
    </row>
    <row r="112" spans="1:25" ht="185.1" customHeight="1" x14ac:dyDescent="0.25">
      <c r="A112" s="385"/>
      <c r="B112" s="385"/>
      <c r="C112" s="385"/>
      <c r="D112" s="385"/>
      <c r="E112" s="385"/>
      <c r="F112" s="385"/>
      <c r="G112" s="385"/>
      <c r="H112" s="385"/>
      <c r="I112" s="385"/>
      <c r="J112" s="385"/>
      <c r="K112" s="385"/>
      <c r="L112" s="385"/>
      <c r="M112" s="385"/>
      <c r="N112" s="385"/>
      <c r="O112" s="385"/>
      <c r="P112" s="385"/>
      <c r="Q112" s="385"/>
      <c r="R112" s="385"/>
      <c r="S112" s="385"/>
      <c r="T112" s="385"/>
      <c r="U112" s="385"/>
      <c r="V112" s="385"/>
      <c r="W112" s="385"/>
      <c r="X112" s="385"/>
      <c r="Y112" s="385"/>
    </row>
    <row r="113" spans="1:25" ht="26.25" x14ac:dyDescent="0.4">
      <c r="A113" s="315" t="s">
        <v>49</v>
      </c>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row>
    <row r="114" spans="1:25" x14ac:dyDescent="0.25">
      <c r="A114" s="316"/>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row>
    <row r="115" spans="1:25" ht="18.75" x14ac:dyDescent="0.3">
      <c r="A115" s="328" t="s">
        <v>160</v>
      </c>
      <c r="B115" s="328"/>
      <c r="C115" s="328"/>
      <c r="D115" s="328"/>
      <c r="E115" s="328"/>
      <c r="F115" s="328"/>
      <c r="G115" s="328"/>
      <c r="H115" s="328"/>
      <c r="I115" s="314" t="s">
        <v>46</v>
      </c>
      <c r="J115" s="314"/>
      <c r="K115" s="314"/>
      <c r="L115" s="314"/>
      <c r="M115" s="317">
        <f>'Field Data Entry'!F101</f>
        <v>0</v>
      </c>
      <c r="N115" s="317"/>
      <c r="O115" s="317"/>
      <c r="P115" s="317"/>
      <c r="Q115" s="317"/>
      <c r="R115" s="317"/>
      <c r="S115" s="317"/>
      <c r="T115" s="317"/>
      <c r="U115" s="317"/>
      <c r="V115" s="317"/>
      <c r="W115" s="317"/>
      <c r="X115" s="317"/>
      <c r="Y115" s="317"/>
    </row>
    <row r="116" spans="1:25" x14ac:dyDescent="0.25">
      <c r="A116" s="327"/>
      <c r="B116" s="327"/>
      <c r="C116" s="327"/>
      <c r="D116" s="327"/>
      <c r="E116" s="327"/>
      <c r="F116" s="327"/>
      <c r="G116" s="327"/>
      <c r="H116" s="327"/>
      <c r="I116" s="314" t="s">
        <v>51</v>
      </c>
      <c r="J116" s="314"/>
      <c r="K116" s="314"/>
      <c r="L116" s="314"/>
      <c r="M116" s="314">
        <f>'Field Data Entry'!F100</f>
        <v>0</v>
      </c>
      <c r="N116" s="314"/>
      <c r="O116" s="314"/>
      <c r="P116" s="314"/>
      <c r="Q116" s="314"/>
      <c r="R116" s="314"/>
      <c r="S116" s="314"/>
      <c r="T116" s="314"/>
      <c r="U116" s="314"/>
      <c r="V116" s="314"/>
      <c r="W116" s="314"/>
      <c r="X116" s="314"/>
      <c r="Y116" s="314"/>
    </row>
    <row r="117" spans="1:25" x14ac:dyDescent="0.25">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row>
    <row r="118" spans="1:25" ht="27.75" customHeight="1" x14ac:dyDescent="0.25">
      <c r="A118" s="311" t="s">
        <v>10</v>
      </c>
      <c r="B118" s="312"/>
      <c r="C118" s="312"/>
      <c r="D118" s="312"/>
      <c r="E118" s="312"/>
      <c r="F118" s="313"/>
      <c r="G118" s="311" t="s">
        <v>11</v>
      </c>
      <c r="H118" s="313"/>
      <c r="I118" s="332" t="s">
        <v>12</v>
      </c>
      <c r="J118" s="333"/>
      <c r="K118" s="333"/>
      <c r="L118" s="333"/>
      <c r="M118" s="333"/>
      <c r="N118" s="333"/>
      <c r="O118" s="333"/>
      <c r="P118" s="333"/>
      <c r="Q118" s="333"/>
      <c r="R118" s="333"/>
      <c r="S118" s="333"/>
      <c r="T118" s="333"/>
      <c r="U118" s="333"/>
      <c r="V118" s="333"/>
      <c r="W118" s="333"/>
      <c r="X118" s="333"/>
      <c r="Y118" s="333"/>
    </row>
    <row r="119" spans="1:25" x14ac:dyDescent="0.25">
      <c r="A119" s="94" t="s">
        <v>7</v>
      </c>
      <c r="B119" s="95">
        <f>'Field Data Entry'!C126</f>
        <v>1</v>
      </c>
      <c r="C119" s="95">
        <f>'Field Data Entry'!D126</f>
        <v>2</v>
      </c>
      <c r="D119" s="95">
        <f>'Field Data Entry'!E126</f>
        <v>3</v>
      </c>
      <c r="E119" s="95">
        <f>'Field Data Entry'!F126</f>
        <v>4</v>
      </c>
      <c r="F119" s="95">
        <f>'Field Data Entry'!G126</f>
        <v>5</v>
      </c>
      <c r="G119" s="96">
        <v>1</v>
      </c>
      <c r="H119" s="97">
        <v>2</v>
      </c>
      <c r="I119" s="304"/>
      <c r="J119" s="305"/>
      <c r="K119" s="305"/>
      <c r="L119" s="305"/>
      <c r="M119" s="305"/>
      <c r="N119" s="305"/>
      <c r="O119" s="305"/>
      <c r="P119" s="305"/>
      <c r="Q119" s="305"/>
      <c r="R119" s="305"/>
      <c r="S119" s="305"/>
      <c r="T119" s="146"/>
      <c r="U119" s="146"/>
      <c r="V119" s="146"/>
      <c r="W119" s="146"/>
    </row>
    <row r="120" spans="1:25" ht="31.5" x14ac:dyDescent="0.25">
      <c r="A120" s="98" t="s">
        <v>45</v>
      </c>
      <c r="B120" s="99" t="str">
        <f>IF(ISBLANK('Field Data Entry'!C127),"",'Field Data Entry'!C127)</f>
        <v/>
      </c>
      <c r="C120" s="99" t="str">
        <f>IF(ISBLANK('Field Data Entry'!D127),"",'Field Data Entry'!D127)</f>
        <v/>
      </c>
      <c r="D120" s="99" t="str">
        <f>IF(ISBLANK('Field Data Entry'!E127),"",'Field Data Entry'!E127)</f>
        <v/>
      </c>
      <c r="E120" s="99" t="str">
        <f>IF(ISBLANK('Field Data Entry'!F127),"",'Field Data Entry'!F127)</f>
        <v/>
      </c>
      <c r="F120" s="99" t="str">
        <f>IF(ISBLANK('Field Data Entry'!G127),"",'Field Data Entry'!G127)</f>
        <v/>
      </c>
      <c r="G120" s="100"/>
      <c r="H120" s="101"/>
      <c r="I120" s="102"/>
      <c r="J120" s="103"/>
      <c r="K120" s="103"/>
      <c r="L120" s="103"/>
      <c r="M120" s="104"/>
      <c r="N120" s="105"/>
      <c r="O120" s="103"/>
      <c r="P120" s="103"/>
      <c r="Q120" s="103"/>
      <c r="R120" s="103"/>
      <c r="S120" s="103"/>
      <c r="T120" s="146"/>
      <c r="U120" s="146"/>
      <c r="V120" s="146"/>
      <c r="W120" s="146"/>
    </row>
    <row r="121" spans="1:25" ht="25.5" customHeight="1" x14ac:dyDescent="0.25">
      <c r="A121" s="106" t="s">
        <v>0</v>
      </c>
      <c r="B121" s="308" t="s">
        <v>5</v>
      </c>
      <c r="C121" s="309"/>
      <c r="D121" s="309"/>
      <c r="E121" s="309"/>
      <c r="F121" s="310"/>
      <c r="G121" s="306" t="s">
        <v>9</v>
      </c>
      <c r="H121" s="307"/>
      <c r="I121" s="101"/>
      <c r="J121" s="107"/>
      <c r="K121" s="107"/>
      <c r="L121" s="107"/>
      <c r="M121" s="108"/>
      <c r="N121" s="109"/>
      <c r="O121" s="107"/>
      <c r="P121" s="107"/>
      <c r="Q121" s="107"/>
      <c r="R121" s="107"/>
      <c r="S121" s="107"/>
    </row>
    <row r="122" spans="1:25" ht="37.5" customHeight="1" x14ac:dyDescent="0.25">
      <c r="A122" s="110">
        <v>0</v>
      </c>
      <c r="B122" s="111" t="str">
        <f>IF(ISBLANK('Field Data Entry'!C129),"",'Field Data Entry'!C129)</f>
        <v/>
      </c>
      <c r="C122" s="111" t="str">
        <f>IF(ISBLANK('Field Data Entry'!D129),"",'Field Data Entry'!D129)</f>
        <v/>
      </c>
      <c r="D122" s="111" t="str">
        <f>IF(ISBLANK('Field Data Entry'!D129),"",'Field Data Entry'!D129)</f>
        <v/>
      </c>
      <c r="E122" s="111" t="str">
        <f>IF(ISBLANK('Field Data Entry'!E129),"",'Field Data Entry'!E129)</f>
        <v/>
      </c>
      <c r="F122" s="112" t="str">
        <f>IF(ISBLANK('Field Data Entry'!F129),"",'Field Data Entry'!F129)</f>
        <v/>
      </c>
      <c r="G122" s="113" t="str">
        <f>_xlfn.TEXTJOIN(" ",,'Field Data Entry'!$C175,'Field Data Entry'!$D175,'Field Data Entry'!$E175,'Field Data Entry'!$F175)</f>
        <v/>
      </c>
      <c r="H122" s="113" t="str">
        <f>_xlfn.TEXTJOIN(" ",,'Field Data Entry'!$H175,'Field Data Entry'!$I175,'Field Data Entry'!$J175,'Field Data Entry'!$K175)</f>
        <v/>
      </c>
      <c r="I122" s="39"/>
      <c r="J122" s="39"/>
      <c r="K122" s="39"/>
      <c r="L122" s="39"/>
      <c r="M122" s="114"/>
      <c r="N122" s="114"/>
      <c r="O122" s="39"/>
      <c r="P122" s="39"/>
      <c r="Q122" s="39"/>
      <c r="R122" s="39"/>
      <c r="S122" s="39"/>
    </row>
    <row r="123" spans="1:25" ht="37.5" customHeight="1" x14ac:dyDescent="0.25">
      <c r="A123" s="110">
        <f>A122+0.1</f>
        <v>0.1</v>
      </c>
      <c r="B123" s="111" t="str">
        <f>IF(ISBLANK('Field Data Entry'!C130),"",'Field Data Entry'!C130)</f>
        <v/>
      </c>
      <c r="C123" s="111" t="str">
        <f>IF(ISBLANK('Field Data Entry'!D130),"",'Field Data Entry'!D130)</f>
        <v/>
      </c>
      <c r="D123" s="111" t="str">
        <f>IF(ISBLANK('Field Data Entry'!E130),"",'Field Data Entry'!E130)</f>
        <v/>
      </c>
      <c r="E123" s="111" t="str">
        <f>IF(ISBLANK('Field Data Entry'!F130),"",'Field Data Entry'!F130)</f>
        <v/>
      </c>
      <c r="F123" s="111" t="str">
        <f>IF(ISBLANK('Field Data Entry'!G130),"",'Field Data Entry'!G130)</f>
        <v/>
      </c>
      <c r="G123" s="115" t="str">
        <f>_xlfn.TEXTJOIN(" ",,'Field Data Entry'!$C176,'Field Data Entry'!$D176,'Field Data Entry'!$E176,'Field Data Entry'!$F176)</f>
        <v/>
      </c>
      <c r="H123" s="115" t="str">
        <f>_xlfn.TEXTJOIN(" ",,'Field Data Entry'!$H176,'Field Data Entry'!$I176,'Field Data Entry'!$J176,'Field Data Entry'!$K176)</f>
        <v/>
      </c>
      <c r="I123" s="39"/>
      <c r="J123" s="39"/>
      <c r="K123" s="39"/>
      <c r="L123" s="39"/>
      <c r="M123" s="114"/>
      <c r="N123" s="114"/>
      <c r="O123" s="39"/>
      <c r="P123" s="39"/>
      <c r="Q123" s="39"/>
      <c r="R123" s="39"/>
      <c r="S123" s="39"/>
    </row>
    <row r="124" spans="1:25" ht="37.5" customHeight="1" x14ac:dyDescent="0.25">
      <c r="A124" s="110">
        <f t="shared" ref="A124:A162" si="0">A123+0.1</f>
        <v>0.2</v>
      </c>
      <c r="B124" s="111" t="str">
        <f>IF(ISBLANK('Field Data Entry'!C131),"",'Field Data Entry'!C131)</f>
        <v/>
      </c>
      <c r="C124" s="111" t="str">
        <f>IF(ISBLANK('Field Data Entry'!D131),"",'Field Data Entry'!D131)</f>
        <v/>
      </c>
      <c r="D124" s="111" t="str">
        <f>IF(ISBLANK('Field Data Entry'!E131),"",'Field Data Entry'!E131)</f>
        <v/>
      </c>
      <c r="E124" s="111" t="str">
        <f>IF(ISBLANK('Field Data Entry'!F131),"",'Field Data Entry'!F131)</f>
        <v/>
      </c>
      <c r="F124" s="111" t="str">
        <f>IF(ISBLANK('Field Data Entry'!G131),"",'Field Data Entry'!G131)</f>
        <v/>
      </c>
      <c r="G124" s="115" t="str">
        <f>_xlfn.TEXTJOIN(" ",,'Field Data Entry'!$C177,'Field Data Entry'!$D177,'Field Data Entry'!$E177,'Field Data Entry'!$F177)</f>
        <v/>
      </c>
      <c r="H124" s="115" t="str">
        <f>_xlfn.TEXTJOIN(" ",,'Field Data Entry'!$H177,'Field Data Entry'!$I177,'Field Data Entry'!$J177,'Field Data Entry'!$K177)</f>
        <v/>
      </c>
      <c r="I124" s="39"/>
      <c r="J124" s="39"/>
      <c r="K124" s="39"/>
      <c r="L124" s="39"/>
      <c r="M124" s="116"/>
      <c r="N124" s="116"/>
      <c r="O124" s="39"/>
      <c r="P124" s="39"/>
      <c r="Q124" s="39"/>
      <c r="R124" s="39"/>
      <c r="S124" s="39"/>
    </row>
    <row r="125" spans="1:25" ht="37.5" customHeight="1" x14ac:dyDescent="0.25">
      <c r="A125" s="110">
        <f t="shared" si="0"/>
        <v>0.30000000000000004</v>
      </c>
      <c r="B125" s="111" t="str">
        <f>IF(ISBLANK('Field Data Entry'!C132),"",'Field Data Entry'!C132)</f>
        <v/>
      </c>
      <c r="C125" s="111" t="str">
        <f>IF(ISBLANK('Field Data Entry'!D132),"",'Field Data Entry'!D132)</f>
        <v/>
      </c>
      <c r="D125" s="111" t="str">
        <f>IF(ISBLANK('Field Data Entry'!E132),"",'Field Data Entry'!E132)</f>
        <v/>
      </c>
      <c r="E125" s="111" t="str">
        <f>IF(ISBLANK('Field Data Entry'!F132),"",'Field Data Entry'!F132)</f>
        <v/>
      </c>
      <c r="F125" s="111" t="str">
        <f>IF(ISBLANK('Field Data Entry'!G132),"",'Field Data Entry'!G132)</f>
        <v/>
      </c>
      <c r="G125" s="115" t="str">
        <f>_xlfn.TEXTJOIN(" ",,'Field Data Entry'!$C178,'Field Data Entry'!$D178,'Field Data Entry'!$E178,'Field Data Entry'!$F178)</f>
        <v/>
      </c>
      <c r="H125" s="115" t="str">
        <f>_xlfn.TEXTJOIN(" ",,'Field Data Entry'!$H178,'Field Data Entry'!$I178,'Field Data Entry'!$J178,'Field Data Entry'!$K178)</f>
        <v/>
      </c>
      <c r="I125" s="39"/>
      <c r="J125" s="39"/>
      <c r="K125" s="39"/>
      <c r="L125" s="39"/>
      <c r="M125" s="116"/>
      <c r="N125" s="114"/>
      <c r="O125" s="39"/>
      <c r="P125" s="39"/>
      <c r="Q125" s="39"/>
      <c r="R125" s="39"/>
      <c r="S125" s="39"/>
    </row>
    <row r="126" spans="1:25" ht="37.5" customHeight="1" x14ac:dyDescent="0.25">
      <c r="A126" s="110">
        <f t="shared" si="0"/>
        <v>0.4</v>
      </c>
      <c r="B126" s="111" t="str">
        <f>IF(ISBLANK('Field Data Entry'!C133),"",'Field Data Entry'!C133)</f>
        <v/>
      </c>
      <c r="C126" s="111" t="str">
        <f>IF(ISBLANK('Field Data Entry'!D133),"",'Field Data Entry'!D133)</f>
        <v/>
      </c>
      <c r="D126" s="111" t="str">
        <f>IF(ISBLANK('Field Data Entry'!E133),"",'Field Data Entry'!E133)</f>
        <v/>
      </c>
      <c r="E126" s="111" t="str">
        <f>IF(ISBLANK('Field Data Entry'!F133),"",'Field Data Entry'!F133)</f>
        <v/>
      </c>
      <c r="F126" s="111" t="str">
        <f>IF(ISBLANK('Field Data Entry'!G133),"",'Field Data Entry'!G133)</f>
        <v/>
      </c>
      <c r="G126" s="115" t="str">
        <f>_xlfn.TEXTJOIN(" ",,'Field Data Entry'!$C179,'Field Data Entry'!$D179,'Field Data Entry'!$E179,'Field Data Entry'!$F179)</f>
        <v/>
      </c>
      <c r="H126" s="115" t="str">
        <f>_xlfn.TEXTJOIN(" ",,'Field Data Entry'!$H179,'Field Data Entry'!$I179,'Field Data Entry'!$J179,'Field Data Entry'!$K179)</f>
        <v/>
      </c>
      <c r="I126" s="39"/>
      <c r="J126" s="39"/>
      <c r="K126" s="39"/>
      <c r="L126" s="39"/>
      <c r="M126" s="116"/>
      <c r="N126" s="116"/>
      <c r="O126" s="39"/>
      <c r="P126" s="39"/>
      <c r="Q126" s="39"/>
      <c r="R126" s="39"/>
      <c r="S126" s="39"/>
    </row>
    <row r="127" spans="1:25" ht="37.5" customHeight="1" x14ac:dyDescent="0.25">
      <c r="A127" s="110">
        <f t="shared" si="0"/>
        <v>0.5</v>
      </c>
      <c r="B127" s="111" t="str">
        <f>IF(ISBLANK('Field Data Entry'!C134),"",'Field Data Entry'!C134)</f>
        <v/>
      </c>
      <c r="C127" s="111" t="str">
        <f>IF(ISBLANK('Field Data Entry'!D134),"",'Field Data Entry'!D134)</f>
        <v/>
      </c>
      <c r="D127" s="111" t="str">
        <f>IF(ISBLANK('Field Data Entry'!E134),"",'Field Data Entry'!E134)</f>
        <v/>
      </c>
      <c r="E127" s="111" t="str">
        <f>IF(ISBLANK('Field Data Entry'!F134),"",'Field Data Entry'!F134)</f>
        <v/>
      </c>
      <c r="F127" s="111" t="str">
        <f>IF(ISBLANK('Field Data Entry'!G134),"",'Field Data Entry'!G134)</f>
        <v/>
      </c>
      <c r="G127" s="115" t="str">
        <f>_xlfn.TEXTJOIN(" ",,'Field Data Entry'!$C180,'Field Data Entry'!$D180,'Field Data Entry'!$E180,'Field Data Entry'!$F180)</f>
        <v/>
      </c>
      <c r="H127" s="115" t="str">
        <f>_xlfn.TEXTJOIN(" ",,'Field Data Entry'!$H180,'Field Data Entry'!$I180,'Field Data Entry'!$J180,'Field Data Entry'!$K180)</f>
        <v/>
      </c>
      <c r="I127" s="39"/>
      <c r="J127" s="39"/>
      <c r="K127" s="39"/>
      <c r="L127" s="39"/>
      <c r="M127" s="114"/>
      <c r="N127" s="116"/>
      <c r="O127" s="39"/>
      <c r="P127" s="39"/>
      <c r="Q127" s="39"/>
      <c r="R127" s="39"/>
      <c r="S127" s="39"/>
    </row>
    <row r="128" spans="1:25" ht="37.5" customHeight="1" x14ac:dyDescent="0.25">
      <c r="A128" s="110">
        <f t="shared" si="0"/>
        <v>0.6</v>
      </c>
      <c r="B128" s="111" t="str">
        <f>IF(ISBLANK('Field Data Entry'!C135),"",'Field Data Entry'!C135)</f>
        <v/>
      </c>
      <c r="C128" s="111" t="str">
        <f>IF(ISBLANK('Field Data Entry'!D135),"",'Field Data Entry'!D135)</f>
        <v/>
      </c>
      <c r="D128" s="111" t="str">
        <f>IF(ISBLANK('Field Data Entry'!E135),"",'Field Data Entry'!E135)</f>
        <v/>
      </c>
      <c r="E128" s="111" t="str">
        <f>IF(ISBLANK('Field Data Entry'!F135),"",'Field Data Entry'!F135)</f>
        <v/>
      </c>
      <c r="F128" s="111" t="str">
        <f>IF(ISBLANK('Field Data Entry'!G135),"",'Field Data Entry'!G135)</f>
        <v/>
      </c>
      <c r="G128" s="115" t="str">
        <f>_xlfn.TEXTJOIN(" ",,'Field Data Entry'!$C181,'Field Data Entry'!$D181,'Field Data Entry'!$E181,'Field Data Entry'!$F181)</f>
        <v/>
      </c>
      <c r="H128" s="115" t="str">
        <f>_xlfn.TEXTJOIN(" ",,'Field Data Entry'!$H181,'Field Data Entry'!$I181,'Field Data Entry'!$J181,'Field Data Entry'!$K181)</f>
        <v/>
      </c>
      <c r="I128" s="39"/>
      <c r="J128" s="39"/>
      <c r="K128" s="39"/>
      <c r="L128" s="39"/>
      <c r="M128" s="114"/>
      <c r="N128" s="114"/>
      <c r="O128" s="39"/>
      <c r="P128" s="39"/>
      <c r="Q128" s="39"/>
      <c r="R128" s="39"/>
      <c r="S128" s="39"/>
    </row>
    <row r="129" spans="1:19" ht="37.5" customHeight="1" x14ac:dyDescent="0.25">
      <c r="A129" s="110">
        <f t="shared" si="0"/>
        <v>0.7</v>
      </c>
      <c r="B129" s="111" t="str">
        <f>IF(ISBLANK('Field Data Entry'!C136),"",'Field Data Entry'!C136)</f>
        <v/>
      </c>
      <c r="C129" s="111" t="str">
        <f>IF(ISBLANK('Field Data Entry'!D136),"",'Field Data Entry'!D136)</f>
        <v/>
      </c>
      <c r="D129" s="111" t="str">
        <f>IF(ISBLANK('Field Data Entry'!E136),"",'Field Data Entry'!E136)</f>
        <v/>
      </c>
      <c r="E129" s="111" t="str">
        <f>IF(ISBLANK('Field Data Entry'!F136),"",'Field Data Entry'!F136)</f>
        <v/>
      </c>
      <c r="F129" s="111" t="str">
        <f>IF(ISBLANK('Field Data Entry'!G136),"",'Field Data Entry'!G136)</f>
        <v/>
      </c>
      <c r="G129" s="115" t="str">
        <f>_xlfn.TEXTJOIN(" ",,'Field Data Entry'!$C182,'Field Data Entry'!$D182,'Field Data Entry'!$E182,'Field Data Entry'!$F182)</f>
        <v/>
      </c>
      <c r="H129" s="115" t="str">
        <f>_xlfn.TEXTJOIN(" ",,'Field Data Entry'!$H182,'Field Data Entry'!$I182,'Field Data Entry'!$J182,'Field Data Entry'!$K182)</f>
        <v/>
      </c>
      <c r="I129" s="39"/>
      <c r="J129" s="39"/>
      <c r="K129" s="39"/>
      <c r="L129" s="39"/>
      <c r="M129" s="114"/>
      <c r="N129" s="114"/>
      <c r="O129" s="39"/>
      <c r="P129" s="39"/>
      <c r="Q129" s="39"/>
      <c r="R129" s="39"/>
      <c r="S129" s="39"/>
    </row>
    <row r="130" spans="1:19" ht="37.5" customHeight="1" x14ac:dyDescent="0.25">
      <c r="A130" s="110">
        <f t="shared" si="0"/>
        <v>0.79999999999999993</v>
      </c>
      <c r="B130" s="111" t="str">
        <f>IF(ISBLANK('Field Data Entry'!C137),"",'Field Data Entry'!C137)</f>
        <v/>
      </c>
      <c r="C130" s="111" t="str">
        <f>IF(ISBLANK('Field Data Entry'!D137),"",'Field Data Entry'!D137)</f>
        <v/>
      </c>
      <c r="D130" s="111" t="str">
        <f>IF(ISBLANK('Field Data Entry'!E137),"",'Field Data Entry'!E137)</f>
        <v/>
      </c>
      <c r="E130" s="111" t="str">
        <f>IF(ISBLANK('Field Data Entry'!F137),"",'Field Data Entry'!F137)</f>
        <v/>
      </c>
      <c r="F130" s="111" t="str">
        <f>IF(ISBLANK('Field Data Entry'!G137),"",'Field Data Entry'!G137)</f>
        <v/>
      </c>
      <c r="G130" s="115" t="str">
        <f>_xlfn.TEXTJOIN(" ",,'Field Data Entry'!$C183,'Field Data Entry'!$D183,'Field Data Entry'!$E183,'Field Data Entry'!$F183)</f>
        <v/>
      </c>
      <c r="H130" s="115" t="str">
        <f>_xlfn.TEXTJOIN(" ",,'Field Data Entry'!$H183,'Field Data Entry'!$I183,'Field Data Entry'!$J183,'Field Data Entry'!$K183)</f>
        <v/>
      </c>
      <c r="I130" s="39"/>
      <c r="J130" s="39"/>
      <c r="K130" s="39"/>
      <c r="L130" s="39"/>
      <c r="M130" s="114"/>
      <c r="N130" s="114"/>
      <c r="O130" s="39"/>
      <c r="P130" s="39"/>
      <c r="Q130" s="39"/>
      <c r="R130" s="39"/>
      <c r="S130" s="39"/>
    </row>
    <row r="131" spans="1:19" ht="37.5" customHeight="1" x14ac:dyDescent="0.25">
      <c r="A131" s="110">
        <f t="shared" si="0"/>
        <v>0.89999999999999991</v>
      </c>
      <c r="B131" s="111" t="str">
        <f>IF(ISBLANK('Field Data Entry'!C138),"",'Field Data Entry'!C138)</f>
        <v/>
      </c>
      <c r="C131" s="111" t="str">
        <f>IF(ISBLANK('Field Data Entry'!D138),"",'Field Data Entry'!D138)</f>
        <v/>
      </c>
      <c r="D131" s="111" t="str">
        <f>IF(ISBLANK('Field Data Entry'!E138),"",'Field Data Entry'!E138)</f>
        <v/>
      </c>
      <c r="E131" s="111" t="str">
        <f>IF(ISBLANK('Field Data Entry'!F138),"",'Field Data Entry'!F138)</f>
        <v/>
      </c>
      <c r="F131" s="111" t="str">
        <f>IF(ISBLANK('Field Data Entry'!G138),"",'Field Data Entry'!G138)</f>
        <v/>
      </c>
      <c r="G131" s="115" t="str">
        <f>_xlfn.TEXTJOIN(" ",,'Field Data Entry'!$C184,'Field Data Entry'!$D184,'Field Data Entry'!$E184,'Field Data Entry'!$F184)</f>
        <v/>
      </c>
      <c r="H131" s="115" t="str">
        <f>_xlfn.TEXTJOIN(" ",,'Field Data Entry'!$H184,'Field Data Entry'!$I184,'Field Data Entry'!$J184,'Field Data Entry'!$K184)</f>
        <v/>
      </c>
      <c r="I131" s="39"/>
      <c r="J131" s="39"/>
      <c r="K131" s="39"/>
      <c r="L131" s="39"/>
      <c r="M131" s="114"/>
      <c r="N131" s="114"/>
      <c r="O131" s="39"/>
      <c r="P131" s="39"/>
      <c r="Q131" s="39"/>
      <c r="R131" s="39"/>
      <c r="S131" s="39"/>
    </row>
    <row r="132" spans="1:19" ht="37.5" customHeight="1" x14ac:dyDescent="0.25">
      <c r="A132" s="110">
        <f t="shared" si="0"/>
        <v>0.99999999999999989</v>
      </c>
      <c r="B132" s="111" t="str">
        <f>IF(ISBLANK('Field Data Entry'!C139),"",'Field Data Entry'!C139)</f>
        <v/>
      </c>
      <c r="C132" s="111" t="str">
        <f>IF(ISBLANK('Field Data Entry'!D139),"",'Field Data Entry'!D139)</f>
        <v/>
      </c>
      <c r="D132" s="111" t="str">
        <f>IF(ISBLANK('Field Data Entry'!E139),"",'Field Data Entry'!E139)</f>
        <v/>
      </c>
      <c r="E132" s="111" t="str">
        <f>IF(ISBLANK('Field Data Entry'!F139),"",'Field Data Entry'!F139)</f>
        <v/>
      </c>
      <c r="F132" s="111" t="str">
        <f>IF(ISBLANK('Field Data Entry'!G139),"",'Field Data Entry'!G139)</f>
        <v/>
      </c>
      <c r="G132" s="115" t="str">
        <f>_xlfn.TEXTJOIN(" ",,'Field Data Entry'!$C185,'Field Data Entry'!$D185,'Field Data Entry'!$E185,'Field Data Entry'!$F185)</f>
        <v/>
      </c>
      <c r="H132" s="115" t="str">
        <f>_xlfn.TEXTJOIN(" ",,'Field Data Entry'!$H185,'Field Data Entry'!$I185,'Field Data Entry'!$J185,'Field Data Entry'!$K185)</f>
        <v/>
      </c>
      <c r="I132" s="39"/>
      <c r="J132" s="39"/>
      <c r="K132" s="39"/>
      <c r="L132" s="39"/>
      <c r="M132" s="116"/>
      <c r="N132" s="114"/>
      <c r="O132" s="39"/>
      <c r="P132" s="39"/>
      <c r="Q132" s="39"/>
      <c r="R132" s="39"/>
      <c r="S132" s="39"/>
    </row>
    <row r="133" spans="1:19" ht="37.5" customHeight="1" x14ac:dyDescent="0.25">
      <c r="A133" s="110">
        <f t="shared" si="0"/>
        <v>1.0999999999999999</v>
      </c>
      <c r="B133" s="111" t="str">
        <f>IF(ISBLANK('Field Data Entry'!C140),"",'Field Data Entry'!C140)</f>
        <v/>
      </c>
      <c r="C133" s="111" t="str">
        <f>IF(ISBLANK('Field Data Entry'!D140),"",'Field Data Entry'!D140)</f>
        <v/>
      </c>
      <c r="D133" s="111" t="str">
        <f>IF(ISBLANK('Field Data Entry'!E140),"",'Field Data Entry'!E140)</f>
        <v/>
      </c>
      <c r="E133" s="111" t="str">
        <f>IF(ISBLANK('Field Data Entry'!F140),"",'Field Data Entry'!F140)</f>
        <v/>
      </c>
      <c r="F133" s="111" t="str">
        <f>IF(ISBLANK('Field Data Entry'!G140),"",'Field Data Entry'!G140)</f>
        <v/>
      </c>
      <c r="G133" s="115" t="str">
        <f>_xlfn.TEXTJOIN(" ",,'Field Data Entry'!$C186,'Field Data Entry'!$D186,'Field Data Entry'!$E186,'Field Data Entry'!$F186)</f>
        <v/>
      </c>
      <c r="H133" s="115" t="str">
        <f>_xlfn.TEXTJOIN(" ",,'Field Data Entry'!$H186,'Field Data Entry'!$I186,'Field Data Entry'!$J186,'Field Data Entry'!$K186)</f>
        <v/>
      </c>
      <c r="I133" s="39"/>
      <c r="J133" s="39"/>
      <c r="K133" s="39"/>
      <c r="L133" s="39"/>
      <c r="M133" s="116"/>
      <c r="N133" s="114"/>
      <c r="O133" s="39"/>
      <c r="P133" s="39"/>
      <c r="Q133" s="39"/>
      <c r="R133" s="39"/>
      <c r="S133" s="39"/>
    </row>
    <row r="134" spans="1:19" ht="37.5" customHeight="1" x14ac:dyDescent="0.25">
      <c r="A134" s="110">
        <f t="shared" si="0"/>
        <v>1.2</v>
      </c>
      <c r="B134" s="111" t="str">
        <f>IF(ISBLANK('Field Data Entry'!C141),"",'Field Data Entry'!C141)</f>
        <v/>
      </c>
      <c r="C134" s="111" t="str">
        <f>IF(ISBLANK('Field Data Entry'!D141),"",'Field Data Entry'!D141)</f>
        <v/>
      </c>
      <c r="D134" s="111" t="str">
        <f>IF(ISBLANK('Field Data Entry'!E141),"",'Field Data Entry'!E141)</f>
        <v/>
      </c>
      <c r="E134" s="111" t="str">
        <f>IF(ISBLANK('Field Data Entry'!F141),"",'Field Data Entry'!F141)</f>
        <v/>
      </c>
      <c r="F134" s="111" t="str">
        <f>IF(ISBLANK('Field Data Entry'!G141),"",'Field Data Entry'!G141)</f>
        <v/>
      </c>
      <c r="G134" s="115" t="str">
        <f>_xlfn.TEXTJOIN(" ",,'Field Data Entry'!$C187,'Field Data Entry'!$D187,'Field Data Entry'!$E187,'Field Data Entry'!$F187)</f>
        <v/>
      </c>
      <c r="H134" s="115" t="str">
        <f>_xlfn.TEXTJOIN(" ",,'Field Data Entry'!$H187,'Field Data Entry'!$I187,'Field Data Entry'!$J187,'Field Data Entry'!$K187)</f>
        <v/>
      </c>
      <c r="I134" s="39"/>
      <c r="J134" s="39"/>
      <c r="K134" s="39"/>
      <c r="L134" s="39"/>
      <c r="M134" s="114"/>
      <c r="N134" s="114"/>
      <c r="O134" s="39"/>
      <c r="P134" s="39"/>
      <c r="Q134" s="39"/>
      <c r="R134" s="39"/>
      <c r="S134" s="39"/>
    </row>
    <row r="135" spans="1:19" ht="37.5" customHeight="1" x14ac:dyDescent="0.25">
      <c r="A135" s="110">
        <f t="shared" si="0"/>
        <v>1.3</v>
      </c>
      <c r="B135" s="111" t="str">
        <f>IF(ISBLANK('Field Data Entry'!C142),"",'Field Data Entry'!C142)</f>
        <v/>
      </c>
      <c r="C135" s="111" t="str">
        <f>IF(ISBLANK('Field Data Entry'!D142),"",'Field Data Entry'!D142)</f>
        <v/>
      </c>
      <c r="D135" s="111" t="str">
        <f>IF(ISBLANK('Field Data Entry'!E142),"",'Field Data Entry'!E142)</f>
        <v/>
      </c>
      <c r="E135" s="111" t="str">
        <f>IF(ISBLANK('Field Data Entry'!F142),"",'Field Data Entry'!F142)</f>
        <v/>
      </c>
      <c r="F135" s="111" t="str">
        <f>IF(ISBLANK('Field Data Entry'!G142),"",'Field Data Entry'!G142)</f>
        <v/>
      </c>
      <c r="G135" s="115" t="str">
        <f>_xlfn.TEXTJOIN(" ",,'Field Data Entry'!$C188,'Field Data Entry'!$D188,'Field Data Entry'!$E188,'Field Data Entry'!$F188)</f>
        <v/>
      </c>
      <c r="H135" s="115" t="str">
        <f>_xlfn.TEXTJOIN(" ",,'Field Data Entry'!$H188,'Field Data Entry'!$I188,'Field Data Entry'!$J188,'Field Data Entry'!$K188)</f>
        <v/>
      </c>
      <c r="I135" s="39"/>
      <c r="J135" s="39"/>
      <c r="K135" s="39"/>
      <c r="L135" s="39"/>
      <c r="M135" s="116"/>
      <c r="N135" s="116"/>
      <c r="O135" s="39"/>
      <c r="P135" s="39"/>
      <c r="Q135" s="39"/>
      <c r="R135" s="39"/>
      <c r="S135" s="39"/>
    </row>
    <row r="136" spans="1:19" ht="37.5" customHeight="1" x14ac:dyDescent="0.25">
      <c r="A136" s="110">
        <f t="shared" si="0"/>
        <v>1.4000000000000001</v>
      </c>
      <c r="B136" s="111" t="str">
        <f>IF(ISBLANK('Field Data Entry'!C143),"",'Field Data Entry'!C143)</f>
        <v/>
      </c>
      <c r="C136" s="111" t="str">
        <f>IF(ISBLANK('Field Data Entry'!D143),"",'Field Data Entry'!D143)</f>
        <v/>
      </c>
      <c r="D136" s="111" t="str">
        <f>IF(ISBLANK('Field Data Entry'!E143),"",'Field Data Entry'!E143)</f>
        <v/>
      </c>
      <c r="E136" s="111" t="str">
        <f>IF(ISBLANK('Field Data Entry'!F143),"",'Field Data Entry'!F143)</f>
        <v/>
      </c>
      <c r="F136" s="111" t="str">
        <f>IF(ISBLANK('Field Data Entry'!G143),"",'Field Data Entry'!G143)</f>
        <v/>
      </c>
      <c r="G136" s="115" t="str">
        <f>_xlfn.TEXTJOIN(" ",,'Field Data Entry'!$C189,'Field Data Entry'!$D189,'Field Data Entry'!$E189,'Field Data Entry'!$F189)</f>
        <v/>
      </c>
      <c r="H136" s="115" t="str">
        <f>_xlfn.TEXTJOIN(" ",,'Field Data Entry'!$H189,'Field Data Entry'!$I189,'Field Data Entry'!$J189,'Field Data Entry'!$K189)</f>
        <v/>
      </c>
      <c r="I136" s="39"/>
      <c r="J136" s="39"/>
      <c r="K136" s="39"/>
      <c r="L136" s="39"/>
      <c r="M136" s="116"/>
      <c r="N136" s="114"/>
      <c r="O136" s="39"/>
      <c r="P136" s="39"/>
      <c r="Q136" s="39"/>
      <c r="R136" s="39"/>
      <c r="S136" s="39"/>
    </row>
    <row r="137" spans="1:19" ht="37.5" customHeight="1" x14ac:dyDescent="0.25">
      <c r="A137" s="110">
        <f t="shared" si="0"/>
        <v>1.5000000000000002</v>
      </c>
      <c r="B137" s="111" t="str">
        <f>IF(ISBLANK('Field Data Entry'!C144),"",'Field Data Entry'!C144)</f>
        <v/>
      </c>
      <c r="C137" s="111" t="str">
        <f>IF(ISBLANK('Field Data Entry'!D144),"",'Field Data Entry'!D144)</f>
        <v/>
      </c>
      <c r="D137" s="111" t="str">
        <f>IF(ISBLANK('Field Data Entry'!E144),"",'Field Data Entry'!E144)</f>
        <v/>
      </c>
      <c r="E137" s="111" t="str">
        <f>IF(ISBLANK('Field Data Entry'!F144),"",'Field Data Entry'!F144)</f>
        <v/>
      </c>
      <c r="F137" s="111" t="str">
        <f>IF(ISBLANK('Field Data Entry'!G144),"",'Field Data Entry'!G144)</f>
        <v/>
      </c>
      <c r="G137" s="115" t="str">
        <f>_xlfn.TEXTJOIN(" ",,'Field Data Entry'!$C190,'Field Data Entry'!$D190,'Field Data Entry'!$E190,'Field Data Entry'!$F190)</f>
        <v/>
      </c>
      <c r="H137" s="115" t="str">
        <f>_xlfn.TEXTJOIN(" ",,'Field Data Entry'!$H190,'Field Data Entry'!$I190,'Field Data Entry'!$J190,'Field Data Entry'!$K190)</f>
        <v/>
      </c>
      <c r="I137" s="39"/>
      <c r="J137" s="39"/>
      <c r="K137" s="39"/>
      <c r="L137" s="39"/>
      <c r="M137" s="39"/>
      <c r="N137" s="39"/>
      <c r="O137" s="39"/>
      <c r="P137" s="39"/>
      <c r="Q137" s="39"/>
      <c r="R137" s="39"/>
      <c r="S137" s="39"/>
    </row>
    <row r="138" spans="1:19" ht="37.5" customHeight="1" x14ac:dyDescent="0.25">
      <c r="A138" s="110">
        <f t="shared" si="0"/>
        <v>1.6000000000000003</v>
      </c>
      <c r="B138" s="111" t="str">
        <f>IF(ISBLANK('Field Data Entry'!C145),"",'Field Data Entry'!C145)</f>
        <v/>
      </c>
      <c r="C138" s="111" t="str">
        <f>IF(ISBLANK('Field Data Entry'!D145),"",'Field Data Entry'!D145)</f>
        <v/>
      </c>
      <c r="D138" s="111" t="str">
        <f>IF(ISBLANK('Field Data Entry'!E145),"",'Field Data Entry'!E145)</f>
        <v/>
      </c>
      <c r="E138" s="111" t="str">
        <f>IF(ISBLANK('Field Data Entry'!F145),"",'Field Data Entry'!F145)</f>
        <v/>
      </c>
      <c r="F138" s="111" t="str">
        <f>IF(ISBLANK('Field Data Entry'!G145),"",'Field Data Entry'!G145)</f>
        <v/>
      </c>
      <c r="G138" s="115" t="str">
        <f>_xlfn.TEXTJOIN(" ",,'Field Data Entry'!$C191,'Field Data Entry'!$D191,'Field Data Entry'!$E191,'Field Data Entry'!$F191)</f>
        <v/>
      </c>
      <c r="H138" s="115" t="str">
        <f>_xlfn.TEXTJOIN(" ",,'Field Data Entry'!$H191,'Field Data Entry'!$I191,'Field Data Entry'!$J191,'Field Data Entry'!$K191)</f>
        <v/>
      </c>
      <c r="I138" s="39"/>
      <c r="J138" s="39"/>
      <c r="K138" s="39"/>
      <c r="L138" s="39"/>
      <c r="M138" s="39"/>
      <c r="N138" s="39"/>
      <c r="O138" s="39"/>
      <c r="P138" s="39"/>
      <c r="Q138" s="39"/>
      <c r="R138" s="39"/>
      <c r="S138" s="39"/>
    </row>
    <row r="139" spans="1:19" ht="37.5" customHeight="1" x14ac:dyDescent="0.25">
      <c r="A139" s="110">
        <f t="shared" si="0"/>
        <v>1.7000000000000004</v>
      </c>
      <c r="B139" s="111" t="str">
        <f>IF(ISBLANK('Field Data Entry'!C146),"",'Field Data Entry'!C146)</f>
        <v/>
      </c>
      <c r="C139" s="111" t="str">
        <f>IF(ISBLANK('Field Data Entry'!D146),"",'Field Data Entry'!D146)</f>
        <v/>
      </c>
      <c r="D139" s="111" t="str">
        <f>IF(ISBLANK('Field Data Entry'!E146),"",'Field Data Entry'!E146)</f>
        <v/>
      </c>
      <c r="E139" s="111" t="str">
        <f>IF(ISBLANK('Field Data Entry'!F146),"",'Field Data Entry'!F146)</f>
        <v/>
      </c>
      <c r="F139" s="111" t="str">
        <f>IF(ISBLANK('Field Data Entry'!G146),"",'Field Data Entry'!G146)</f>
        <v/>
      </c>
      <c r="G139" s="115" t="str">
        <f>_xlfn.TEXTJOIN(" ",,'Field Data Entry'!$C192,'Field Data Entry'!$D192,'Field Data Entry'!$E192,'Field Data Entry'!$F192)</f>
        <v/>
      </c>
      <c r="H139" s="115" t="str">
        <f>_xlfn.TEXTJOIN(" ",,'Field Data Entry'!$H192,'Field Data Entry'!$I192,'Field Data Entry'!$J192,'Field Data Entry'!$K192)</f>
        <v/>
      </c>
      <c r="I139" s="39"/>
      <c r="J139" s="39"/>
      <c r="K139" s="39"/>
      <c r="L139" s="39"/>
      <c r="M139" s="39"/>
      <c r="N139" s="39"/>
      <c r="O139" s="39"/>
      <c r="P139" s="39"/>
      <c r="Q139" s="39"/>
      <c r="R139" s="39"/>
      <c r="S139" s="39"/>
    </row>
    <row r="140" spans="1:19" ht="37.5" customHeight="1" x14ac:dyDescent="0.25">
      <c r="A140" s="110">
        <f t="shared" si="0"/>
        <v>1.8000000000000005</v>
      </c>
      <c r="B140" s="111" t="str">
        <f>IF(ISBLANK('Field Data Entry'!C147),"",'Field Data Entry'!C147)</f>
        <v/>
      </c>
      <c r="C140" s="111" t="str">
        <f>IF(ISBLANK('Field Data Entry'!D147),"",'Field Data Entry'!D147)</f>
        <v/>
      </c>
      <c r="D140" s="111" t="str">
        <f>IF(ISBLANK('Field Data Entry'!E147),"",'Field Data Entry'!E147)</f>
        <v/>
      </c>
      <c r="E140" s="111" t="str">
        <f>IF(ISBLANK('Field Data Entry'!F147),"",'Field Data Entry'!F147)</f>
        <v/>
      </c>
      <c r="F140" s="111" t="str">
        <f>IF(ISBLANK('Field Data Entry'!G147),"",'Field Data Entry'!G147)</f>
        <v/>
      </c>
      <c r="G140" s="115" t="str">
        <f>_xlfn.TEXTJOIN(" ",,'Field Data Entry'!$C193,'Field Data Entry'!$D193,'Field Data Entry'!$E193,'Field Data Entry'!$F193)</f>
        <v/>
      </c>
      <c r="H140" s="115" t="str">
        <f>_xlfn.TEXTJOIN(" ",,'Field Data Entry'!$H193,'Field Data Entry'!$I193,'Field Data Entry'!$J193,'Field Data Entry'!$K193)</f>
        <v/>
      </c>
      <c r="I140" s="39"/>
      <c r="J140" s="39"/>
      <c r="K140" s="39"/>
      <c r="L140" s="39"/>
      <c r="M140" s="39"/>
      <c r="N140" s="39"/>
      <c r="O140" s="39"/>
      <c r="P140" s="39"/>
      <c r="Q140" s="39"/>
      <c r="R140" s="39"/>
      <c r="S140" s="39"/>
    </row>
    <row r="141" spans="1:19" ht="37.5" customHeight="1" x14ac:dyDescent="0.25">
      <c r="A141" s="110">
        <f t="shared" si="0"/>
        <v>1.9000000000000006</v>
      </c>
      <c r="B141" s="111" t="str">
        <f>IF(ISBLANK('Field Data Entry'!C148),"",'Field Data Entry'!C148)</f>
        <v/>
      </c>
      <c r="C141" s="111" t="str">
        <f>IF(ISBLANK('Field Data Entry'!D148),"",'Field Data Entry'!D148)</f>
        <v/>
      </c>
      <c r="D141" s="111" t="str">
        <f>IF(ISBLANK('Field Data Entry'!E148),"",'Field Data Entry'!E148)</f>
        <v/>
      </c>
      <c r="E141" s="111" t="str">
        <f>IF(ISBLANK('Field Data Entry'!F148),"",'Field Data Entry'!F148)</f>
        <v/>
      </c>
      <c r="F141" s="111" t="str">
        <f>IF(ISBLANK('Field Data Entry'!G148),"",'Field Data Entry'!G148)</f>
        <v/>
      </c>
      <c r="G141" s="115" t="str">
        <f>_xlfn.TEXTJOIN(" ",,'Field Data Entry'!$C194,'Field Data Entry'!$D194,'Field Data Entry'!$E194,'Field Data Entry'!$F194)</f>
        <v/>
      </c>
      <c r="H141" s="115" t="str">
        <f>_xlfn.TEXTJOIN(" ",,'Field Data Entry'!$H194,'Field Data Entry'!$I194,'Field Data Entry'!$J194,'Field Data Entry'!$K194)</f>
        <v/>
      </c>
      <c r="I141" s="39"/>
      <c r="J141" s="39"/>
      <c r="K141" s="39"/>
      <c r="L141" s="39"/>
      <c r="M141" s="39"/>
      <c r="N141" s="39"/>
      <c r="O141" s="39"/>
      <c r="P141" s="39"/>
      <c r="Q141" s="39"/>
      <c r="R141" s="39"/>
      <c r="S141" s="39"/>
    </row>
    <row r="142" spans="1:19" ht="37.5" customHeight="1" x14ac:dyDescent="0.25">
      <c r="A142" s="110">
        <f t="shared" si="0"/>
        <v>2.0000000000000004</v>
      </c>
      <c r="B142" s="111" t="str">
        <f>IF(ISBLANK('Field Data Entry'!C149),"",'Field Data Entry'!C149)</f>
        <v/>
      </c>
      <c r="C142" s="111" t="str">
        <f>IF(ISBLANK('Field Data Entry'!D149),"",'Field Data Entry'!D149)</f>
        <v/>
      </c>
      <c r="D142" s="111" t="str">
        <f>IF(ISBLANK('Field Data Entry'!E149),"",'Field Data Entry'!E149)</f>
        <v/>
      </c>
      <c r="E142" s="111" t="str">
        <f>IF(ISBLANK('Field Data Entry'!F149),"",'Field Data Entry'!F149)</f>
        <v/>
      </c>
      <c r="F142" s="111" t="str">
        <f>IF(ISBLANK('Field Data Entry'!G149),"",'Field Data Entry'!G149)</f>
        <v/>
      </c>
      <c r="G142" s="115" t="str">
        <f>_xlfn.TEXTJOIN(" ",,'Field Data Entry'!$C195,'Field Data Entry'!$D195,'Field Data Entry'!$E195,'Field Data Entry'!$F195)</f>
        <v/>
      </c>
      <c r="H142" s="115" t="str">
        <f>_xlfn.TEXTJOIN(" ",,'Field Data Entry'!$H195,'Field Data Entry'!$I195,'Field Data Entry'!$J195,'Field Data Entry'!$K195)</f>
        <v/>
      </c>
      <c r="I142" s="39"/>
      <c r="J142" s="39"/>
      <c r="K142" s="39"/>
      <c r="L142" s="39"/>
      <c r="M142" s="39"/>
      <c r="N142" s="39"/>
      <c r="O142" s="39"/>
      <c r="P142" s="39"/>
      <c r="Q142" s="39"/>
      <c r="R142" s="39"/>
      <c r="S142" s="39"/>
    </row>
    <row r="143" spans="1:19" ht="37.5" customHeight="1" x14ac:dyDescent="0.25">
      <c r="A143" s="110">
        <f t="shared" si="0"/>
        <v>2.1000000000000005</v>
      </c>
      <c r="B143" s="111" t="str">
        <f>IF(ISBLANK('Field Data Entry'!C150),"",'Field Data Entry'!C150)</f>
        <v/>
      </c>
      <c r="C143" s="111" t="str">
        <f>IF(ISBLANK('Field Data Entry'!D150),"",'Field Data Entry'!D150)</f>
        <v/>
      </c>
      <c r="D143" s="111" t="str">
        <f>IF(ISBLANK('Field Data Entry'!E150),"",'Field Data Entry'!E150)</f>
        <v/>
      </c>
      <c r="E143" s="111" t="str">
        <f>IF(ISBLANK('Field Data Entry'!F150),"",'Field Data Entry'!F150)</f>
        <v/>
      </c>
      <c r="F143" s="111" t="str">
        <f>IF(ISBLANK('Field Data Entry'!G150),"",'Field Data Entry'!G150)</f>
        <v/>
      </c>
      <c r="G143" s="115" t="str">
        <f>_xlfn.TEXTJOIN(" ",,'Field Data Entry'!$C196,'Field Data Entry'!$D196,'Field Data Entry'!$E196,'Field Data Entry'!$F196)</f>
        <v/>
      </c>
      <c r="H143" s="115" t="str">
        <f>_xlfn.TEXTJOIN(" ",,'Field Data Entry'!$H196,'Field Data Entry'!$I196,'Field Data Entry'!$J196,'Field Data Entry'!$K196)</f>
        <v/>
      </c>
      <c r="I143" s="39"/>
      <c r="J143" s="39"/>
      <c r="K143" s="39"/>
      <c r="L143" s="39"/>
      <c r="M143" s="39"/>
      <c r="N143" s="39"/>
      <c r="O143" s="39"/>
      <c r="P143" s="39"/>
      <c r="Q143" s="39"/>
      <c r="R143" s="39"/>
      <c r="S143" s="39"/>
    </row>
    <row r="144" spans="1:19" ht="37.5" customHeight="1" x14ac:dyDescent="0.25">
      <c r="A144" s="110">
        <f t="shared" si="0"/>
        <v>2.2000000000000006</v>
      </c>
      <c r="B144" s="111" t="str">
        <f>IF(ISBLANK('Field Data Entry'!C151),"",'Field Data Entry'!C151)</f>
        <v/>
      </c>
      <c r="C144" s="111" t="str">
        <f>IF(ISBLANK('Field Data Entry'!D151),"",'Field Data Entry'!D151)</f>
        <v/>
      </c>
      <c r="D144" s="111" t="str">
        <f>IF(ISBLANK('Field Data Entry'!E151),"",'Field Data Entry'!E151)</f>
        <v/>
      </c>
      <c r="E144" s="111" t="str">
        <f>IF(ISBLANK('Field Data Entry'!F151),"",'Field Data Entry'!F151)</f>
        <v/>
      </c>
      <c r="F144" s="111" t="str">
        <f>IF(ISBLANK('Field Data Entry'!G151),"",'Field Data Entry'!G151)</f>
        <v/>
      </c>
      <c r="G144" s="115" t="str">
        <f>_xlfn.TEXTJOIN(" ",,'Field Data Entry'!$C197,'Field Data Entry'!$D197,'Field Data Entry'!$E197,'Field Data Entry'!$F197)</f>
        <v/>
      </c>
      <c r="H144" s="115" t="str">
        <f>_xlfn.TEXTJOIN(" ",,'Field Data Entry'!$H197,'Field Data Entry'!$I197,'Field Data Entry'!$J197,'Field Data Entry'!$K197)</f>
        <v/>
      </c>
      <c r="I144" s="39"/>
      <c r="J144" s="39"/>
      <c r="K144" s="39"/>
      <c r="L144" s="39"/>
      <c r="M144" s="39"/>
      <c r="N144" s="39"/>
      <c r="O144" s="39"/>
      <c r="P144" s="39"/>
      <c r="Q144" s="39"/>
      <c r="R144" s="39"/>
      <c r="S144" s="39"/>
    </row>
    <row r="145" spans="1:19" ht="37.5" customHeight="1" x14ac:dyDescent="0.25">
      <c r="A145" s="110">
        <f>A144+0.1</f>
        <v>2.3000000000000007</v>
      </c>
      <c r="B145" s="111" t="str">
        <f>IF(ISBLANK('Field Data Entry'!C152),"",'Field Data Entry'!C152)</f>
        <v/>
      </c>
      <c r="C145" s="111" t="str">
        <f>IF(ISBLANK('Field Data Entry'!D152),"",'Field Data Entry'!D152)</f>
        <v/>
      </c>
      <c r="D145" s="111" t="str">
        <f>IF(ISBLANK('Field Data Entry'!E152),"",'Field Data Entry'!E152)</f>
        <v/>
      </c>
      <c r="E145" s="111" t="str">
        <f>IF(ISBLANK('Field Data Entry'!F152),"",'Field Data Entry'!F152)</f>
        <v/>
      </c>
      <c r="F145" s="111" t="str">
        <f>IF(ISBLANK('Field Data Entry'!G152),"",'Field Data Entry'!G152)</f>
        <v/>
      </c>
      <c r="G145" s="115" t="str">
        <f>_xlfn.TEXTJOIN(" ",,'Field Data Entry'!$C198,'Field Data Entry'!$D198,'Field Data Entry'!$E198,'Field Data Entry'!$F198)</f>
        <v/>
      </c>
      <c r="H145" s="115" t="str">
        <f>_xlfn.TEXTJOIN(" ",,'Field Data Entry'!$H198,'Field Data Entry'!$I198,'Field Data Entry'!$J198,'Field Data Entry'!$K198)</f>
        <v/>
      </c>
      <c r="I145" s="39"/>
      <c r="J145" s="39"/>
      <c r="K145" s="39"/>
      <c r="L145" s="39"/>
      <c r="M145" s="39"/>
      <c r="N145" s="39"/>
      <c r="O145" s="39"/>
      <c r="P145" s="39"/>
      <c r="Q145" s="39"/>
      <c r="R145" s="39"/>
      <c r="S145" s="39"/>
    </row>
    <row r="146" spans="1:19" ht="37.5" customHeight="1" x14ac:dyDescent="0.25">
      <c r="A146" s="110">
        <f t="shared" si="0"/>
        <v>2.4000000000000008</v>
      </c>
      <c r="B146" s="111" t="str">
        <f>IF(ISBLANK('Field Data Entry'!C153),"",'Field Data Entry'!C153)</f>
        <v/>
      </c>
      <c r="C146" s="111" t="str">
        <f>IF(ISBLANK('Field Data Entry'!D153),"",'Field Data Entry'!D153)</f>
        <v/>
      </c>
      <c r="D146" s="111" t="str">
        <f>IF(ISBLANK('Field Data Entry'!E153),"",'Field Data Entry'!E153)</f>
        <v/>
      </c>
      <c r="E146" s="111" t="str">
        <f>IF(ISBLANK('Field Data Entry'!F153),"",'Field Data Entry'!F153)</f>
        <v/>
      </c>
      <c r="F146" s="111" t="str">
        <f>IF(ISBLANK('Field Data Entry'!G153),"",'Field Data Entry'!G153)</f>
        <v/>
      </c>
      <c r="G146" s="115" t="str">
        <f>_xlfn.TEXTJOIN(" ",,'Field Data Entry'!$C199,'Field Data Entry'!$D199,'Field Data Entry'!$E199,'Field Data Entry'!$F199)</f>
        <v/>
      </c>
      <c r="H146" s="115" t="str">
        <f>_xlfn.TEXTJOIN(" ",,'Field Data Entry'!$H199,'Field Data Entry'!$I199,'Field Data Entry'!$J199,'Field Data Entry'!$K199)</f>
        <v/>
      </c>
      <c r="I146" s="39"/>
      <c r="J146" s="39"/>
      <c r="K146" s="39"/>
      <c r="L146" s="39"/>
      <c r="M146" s="39"/>
      <c r="N146" s="39"/>
      <c r="O146" s="39"/>
      <c r="P146" s="39"/>
      <c r="Q146" s="39"/>
      <c r="R146" s="39"/>
      <c r="S146" s="39"/>
    </row>
    <row r="147" spans="1:19" ht="37.5" customHeight="1" x14ac:dyDescent="0.25">
      <c r="A147" s="110">
        <f t="shared" si="0"/>
        <v>2.5000000000000009</v>
      </c>
      <c r="B147" s="111" t="str">
        <f>IF(ISBLANK('Field Data Entry'!C154),"",'Field Data Entry'!C154)</f>
        <v/>
      </c>
      <c r="C147" s="111" t="str">
        <f>IF(ISBLANK('Field Data Entry'!D154),"",'Field Data Entry'!D154)</f>
        <v/>
      </c>
      <c r="D147" s="111" t="str">
        <f>IF(ISBLANK('Field Data Entry'!E154),"",'Field Data Entry'!E154)</f>
        <v/>
      </c>
      <c r="E147" s="111" t="str">
        <f>IF(ISBLANK('Field Data Entry'!F154),"",'Field Data Entry'!F154)</f>
        <v/>
      </c>
      <c r="F147" s="111" t="str">
        <f>IF(ISBLANK('Field Data Entry'!G154),"",'Field Data Entry'!G154)</f>
        <v/>
      </c>
      <c r="G147" s="115" t="str">
        <f>_xlfn.TEXTJOIN(" ",,'Field Data Entry'!$C200,'Field Data Entry'!$D200,'Field Data Entry'!$E200,'Field Data Entry'!$F200)</f>
        <v/>
      </c>
      <c r="H147" s="115" t="str">
        <f>_xlfn.TEXTJOIN(" ",,'Field Data Entry'!$H200,'Field Data Entry'!$I200,'Field Data Entry'!$J200,'Field Data Entry'!$K200)</f>
        <v/>
      </c>
      <c r="I147" s="39"/>
      <c r="J147" s="39"/>
      <c r="K147" s="39"/>
      <c r="L147" s="39"/>
      <c r="M147" s="39"/>
      <c r="N147" s="39"/>
      <c r="O147" s="39"/>
      <c r="P147" s="39"/>
      <c r="Q147" s="39"/>
      <c r="R147" s="39"/>
      <c r="S147" s="39"/>
    </row>
    <row r="148" spans="1:19" ht="37.5" customHeight="1" x14ac:dyDescent="0.25">
      <c r="A148" s="110">
        <f t="shared" si="0"/>
        <v>2.600000000000001</v>
      </c>
      <c r="B148" s="111" t="str">
        <f>IF(ISBLANK('Field Data Entry'!C155),"",'Field Data Entry'!C155)</f>
        <v/>
      </c>
      <c r="C148" s="111" t="str">
        <f>IF(ISBLANK('Field Data Entry'!D155),"",'Field Data Entry'!D155)</f>
        <v/>
      </c>
      <c r="D148" s="111" t="str">
        <f>IF(ISBLANK('Field Data Entry'!E155),"",'Field Data Entry'!E155)</f>
        <v/>
      </c>
      <c r="E148" s="111" t="str">
        <f>IF(ISBLANK('Field Data Entry'!F155),"",'Field Data Entry'!F155)</f>
        <v/>
      </c>
      <c r="F148" s="111" t="str">
        <f>IF(ISBLANK('Field Data Entry'!G155),"",'Field Data Entry'!G155)</f>
        <v/>
      </c>
      <c r="G148" s="115" t="str">
        <f>_xlfn.TEXTJOIN(" ",,'Field Data Entry'!$C201,'Field Data Entry'!$D201,'Field Data Entry'!$E201,'Field Data Entry'!$F201)</f>
        <v/>
      </c>
      <c r="H148" s="115" t="str">
        <f>_xlfn.TEXTJOIN(" ",,'Field Data Entry'!$H201,'Field Data Entry'!$I201,'Field Data Entry'!$J201,'Field Data Entry'!$K201)</f>
        <v/>
      </c>
      <c r="I148" s="39"/>
      <c r="J148" s="39"/>
      <c r="K148" s="39"/>
      <c r="L148" s="39"/>
      <c r="M148" s="39"/>
      <c r="N148" s="39"/>
      <c r="O148" s="39"/>
      <c r="P148" s="39"/>
      <c r="Q148" s="39"/>
      <c r="R148" s="39"/>
      <c r="S148" s="39"/>
    </row>
    <row r="149" spans="1:19" ht="37.5" customHeight="1" x14ac:dyDescent="0.25">
      <c r="A149" s="110">
        <f t="shared" si="0"/>
        <v>2.7000000000000011</v>
      </c>
      <c r="B149" s="111" t="str">
        <f>IF(ISBLANK('Field Data Entry'!C156),"",'Field Data Entry'!C156)</f>
        <v/>
      </c>
      <c r="C149" s="111" t="str">
        <f>IF(ISBLANK('Field Data Entry'!D156),"",'Field Data Entry'!D156)</f>
        <v/>
      </c>
      <c r="D149" s="111" t="str">
        <f>IF(ISBLANK('Field Data Entry'!E156),"",'Field Data Entry'!E156)</f>
        <v/>
      </c>
      <c r="E149" s="111" t="str">
        <f>IF(ISBLANK('Field Data Entry'!F156),"",'Field Data Entry'!F156)</f>
        <v/>
      </c>
      <c r="F149" s="111" t="str">
        <f>IF(ISBLANK('Field Data Entry'!G156),"",'Field Data Entry'!G156)</f>
        <v/>
      </c>
      <c r="G149" s="115" t="str">
        <f>_xlfn.TEXTJOIN(" ",,'Field Data Entry'!$C202,'Field Data Entry'!$D202,'Field Data Entry'!$E202,'Field Data Entry'!$F202)</f>
        <v/>
      </c>
      <c r="H149" s="115" t="str">
        <f>_xlfn.TEXTJOIN(" ",,'Field Data Entry'!$H202,'Field Data Entry'!$I202,'Field Data Entry'!$J202,'Field Data Entry'!$K202)</f>
        <v/>
      </c>
      <c r="I149" s="39"/>
      <c r="J149" s="39"/>
      <c r="K149" s="39"/>
      <c r="L149" s="39"/>
      <c r="M149" s="39"/>
      <c r="N149" s="39"/>
      <c r="O149" s="39"/>
      <c r="P149" s="39"/>
      <c r="Q149" s="39"/>
      <c r="R149" s="39"/>
      <c r="S149" s="39"/>
    </row>
    <row r="150" spans="1:19" ht="37.5" customHeight="1" x14ac:dyDescent="0.25">
      <c r="A150" s="110">
        <f t="shared" si="0"/>
        <v>2.8000000000000012</v>
      </c>
      <c r="B150" s="111" t="str">
        <f>IF(ISBLANK('Field Data Entry'!C157),"",'Field Data Entry'!C157)</f>
        <v/>
      </c>
      <c r="C150" s="111" t="str">
        <f>IF(ISBLANK('Field Data Entry'!D157),"",'Field Data Entry'!D157)</f>
        <v/>
      </c>
      <c r="D150" s="111" t="str">
        <f>IF(ISBLANK('Field Data Entry'!E157),"",'Field Data Entry'!E157)</f>
        <v/>
      </c>
      <c r="E150" s="111" t="str">
        <f>IF(ISBLANK('Field Data Entry'!F157),"",'Field Data Entry'!F157)</f>
        <v/>
      </c>
      <c r="F150" s="111" t="str">
        <f>IF(ISBLANK('Field Data Entry'!G157),"",'Field Data Entry'!G157)</f>
        <v/>
      </c>
      <c r="G150" s="115" t="str">
        <f>_xlfn.TEXTJOIN(" ",,'Field Data Entry'!$C203,'Field Data Entry'!$D203,'Field Data Entry'!$E203,'Field Data Entry'!$F203)</f>
        <v/>
      </c>
      <c r="H150" s="115" t="str">
        <f>_xlfn.TEXTJOIN(" ",,'Field Data Entry'!$H203,'Field Data Entry'!$I203,'Field Data Entry'!$J203,'Field Data Entry'!$K203)</f>
        <v/>
      </c>
      <c r="I150" s="39"/>
      <c r="J150" s="39"/>
      <c r="K150" s="39"/>
      <c r="L150" s="39"/>
      <c r="M150" s="39"/>
      <c r="N150" s="39"/>
      <c r="O150" s="39"/>
      <c r="P150" s="39"/>
      <c r="Q150" s="39"/>
      <c r="R150" s="39"/>
      <c r="S150" s="39"/>
    </row>
    <row r="151" spans="1:19" ht="37.5" customHeight="1" x14ac:dyDescent="0.25">
      <c r="A151" s="110">
        <f t="shared" si="0"/>
        <v>2.9000000000000012</v>
      </c>
      <c r="B151" s="111" t="str">
        <f>IF(ISBLANK('Field Data Entry'!C158),"",'Field Data Entry'!C158)</f>
        <v/>
      </c>
      <c r="C151" s="111" t="str">
        <f>IF(ISBLANK('Field Data Entry'!D158),"",'Field Data Entry'!D158)</f>
        <v/>
      </c>
      <c r="D151" s="111" t="str">
        <f>IF(ISBLANK('Field Data Entry'!E158),"",'Field Data Entry'!E158)</f>
        <v/>
      </c>
      <c r="E151" s="111" t="str">
        <f>IF(ISBLANK('Field Data Entry'!F158),"",'Field Data Entry'!F158)</f>
        <v/>
      </c>
      <c r="F151" s="111" t="str">
        <f>IF(ISBLANK('Field Data Entry'!G158),"",'Field Data Entry'!G158)</f>
        <v/>
      </c>
      <c r="G151" s="115" t="str">
        <f>_xlfn.TEXTJOIN(" ",,'Field Data Entry'!$C204,'Field Data Entry'!$D204,'Field Data Entry'!$E204,'Field Data Entry'!$F204)</f>
        <v/>
      </c>
      <c r="H151" s="115" t="str">
        <f>_xlfn.TEXTJOIN(" ",,'Field Data Entry'!$H204,'Field Data Entry'!$I204,'Field Data Entry'!$J204,'Field Data Entry'!$K204)</f>
        <v/>
      </c>
      <c r="I151" s="39"/>
      <c r="J151" s="39"/>
      <c r="K151" s="39"/>
      <c r="L151" s="39"/>
      <c r="M151" s="39"/>
      <c r="N151" s="39"/>
      <c r="O151" s="39"/>
      <c r="P151" s="39"/>
      <c r="Q151" s="39"/>
      <c r="R151" s="39"/>
      <c r="S151" s="39"/>
    </row>
    <row r="152" spans="1:19" ht="37.5" customHeight="1" x14ac:dyDescent="0.25">
      <c r="A152" s="110">
        <f t="shared" si="0"/>
        <v>3.0000000000000013</v>
      </c>
      <c r="B152" s="111" t="str">
        <f>IF(ISBLANK('Field Data Entry'!C159),"",'Field Data Entry'!C159)</f>
        <v/>
      </c>
      <c r="C152" s="111" t="str">
        <f>IF(ISBLANK('Field Data Entry'!D159),"",'Field Data Entry'!D159)</f>
        <v/>
      </c>
      <c r="D152" s="111" t="str">
        <f>IF(ISBLANK('Field Data Entry'!E159),"",'Field Data Entry'!E159)</f>
        <v/>
      </c>
      <c r="E152" s="111" t="str">
        <f>IF(ISBLANK('Field Data Entry'!F159),"",'Field Data Entry'!F159)</f>
        <v/>
      </c>
      <c r="F152" s="111" t="str">
        <f>IF(ISBLANK('Field Data Entry'!G159),"",'Field Data Entry'!G159)</f>
        <v/>
      </c>
      <c r="G152" s="115" t="str">
        <f>_xlfn.TEXTJOIN(" ",,'Field Data Entry'!$C205,'Field Data Entry'!$D205,'Field Data Entry'!$E205,'Field Data Entry'!$F205)</f>
        <v/>
      </c>
      <c r="H152" s="115" t="str">
        <f>_xlfn.TEXTJOIN(" ",,'Field Data Entry'!$H205,'Field Data Entry'!$I205,'Field Data Entry'!$J205,'Field Data Entry'!$K205)</f>
        <v/>
      </c>
      <c r="I152" s="39"/>
      <c r="J152" s="39"/>
      <c r="K152" s="39"/>
      <c r="L152" s="39"/>
      <c r="M152" s="39"/>
      <c r="N152" s="39"/>
      <c r="O152" s="39"/>
      <c r="P152" s="39"/>
      <c r="Q152" s="39"/>
      <c r="R152" s="39"/>
      <c r="S152" s="39"/>
    </row>
    <row r="153" spans="1:19" ht="37.5" customHeight="1" x14ac:dyDescent="0.25">
      <c r="A153" s="110">
        <f t="shared" si="0"/>
        <v>3.1000000000000014</v>
      </c>
      <c r="B153" s="111" t="str">
        <f>IF(ISBLANK('Field Data Entry'!C160),"",'Field Data Entry'!C160)</f>
        <v/>
      </c>
      <c r="C153" s="111" t="str">
        <f>IF(ISBLANK('Field Data Entry'!D160),"",'Field Data Entry'!D160)</f>
        <v/>
      </c>
      <c r="D153" s="111" t="str">
        <f>IF(ISBLANK('Field Data Entry'!E160),"",'Field Data Entry'!E160)</f>
        <v/>
      </c>
      <c r="E153" s="111" t="str">
        <f>IF(ISBLANK('Field Data Entry'!F160),"",'Field Data Entry'!F160)</f>
        <v/>
      </c>
      <c r="F153" s="111" t="str">
        <f>IF(ISBLANK('Field Data Entry'!G160),"",'Field Data Entry'!G160)</f>
        <v/>
      </c>
      <c r="G153" s="115" t="str">
        <f>_xlfn.TEXTJOIN(" ",,'Field Data Entry'!$C206,'Field Data Entry'!$D206,'Field Data Entry'!$E206,'Field Data Entry'!$F206)</f>
        <v/>
      </c>
      <c r="H153" s="115" t="str">
        <f>_xlfn.TEXTJOIN(" ",,'Field Data Entry'!$H206,'Field Data Entry'!$I206,'Field Data Entry'!$J206,'Field Data Entry'!$K206)</f>
        <v/>
      </c>
      <c r="I153" s="39"/>
      <c r="J153" s="39"/>
      <c r="K153" s="39"/>
      <c r="L153" s="39"/>
      <c r="M153" s="39"/>
      <c r="N153" s="39"/>
      <c r="O153" s="39"/>
      <c r="P153" s="39"/>
      <c r="Q153" s="39"/>
      <c r="R153" s="39"/>
      <c r="S153" s="39"/>
    </row>
    <row r="154" spans="1:19" ht="37.5" customHeight="1" x14ac:dyDescent="0.25">
      <c r="A154" s="110">
        <f t="shared" si="0"/>
        <v>3.2000000000000015</v>
      </c>
      <c r="B154" s="111" t="str">
        <f>IF(ISBLANK('Field Data Entry'!C161),"",'Field Data Entry'!C161)</f>
        <v/>
      </c>
      <c r="C154" s="111" t="str">
        <f>IF(ISBLANK('Field Data Entry'!D161),"",'Field Data Entry'!D161)</f>
        <v/>
      </c>
      <c r="D154" s="111" t="str">
        <f>IF(ISBLANK('Field Data Entry'!E161),"",'Field Data Entry'!E161)</f>
        <v/>
      </c>
      <c r="E154" s="111" t="str">
        <f>IF(ISBLANK('Field Data Entry'!F161),"",'Field Data Entry'!F161)</f>
        <v/>
      </c>
      <c r="F154" s="111" t="str">
        <f>IF(ISBLANK('Field Data Entry'!G161),"",'Field Data Entry'!G161)</f>
        <v/>
      </c>
      <c r="G154" s="115" t="str">
        <f>_xlfn.TEXTJOIN(" ",,'Field Data Entry'!$C207,'Field Data Entry'!$D207,'Field Data Entry'!$E207,'Field Data Entry'!$F207)</f>
        <v/>
      </c>
      <c r="H154" s="115" t="str">
        <f>_xlfn.TEXTJOIN(" ",,'Field Data Entry'!$H207,'Field Data Entry'!$I207,'Field Data Entry'!$J207,'Field Data Entry'!$K207)</f>
        <v/>
      </c>
      <c r="I154" s="39"/>
      <c r="J154" s="39"/>
      <c r="K154" s="39"/>
      <c r="L154" s="39"/>
      <c r="M154" s="39"/>
      <c r="N154" s="39"/>
      <c r="O154" s="39"/>
      <c r="P154" s="39"/>
      <c r="Q154" s="39"/>
      <c r="R154" s="39"/>
      <c r="S154" s="39"/>
    </row>
    <row r="155" spans="1:19" ht="37.5" customHeight="1" x14ac:dyDescent="0.25">
      <c r="A155" s="110">
        <f t="shared" si="0"/>
        <v>3.3000000000000016</v>
      </c>
      <c r="B155" s="111" t="str">
        <f>IF(ISBLANK('Field Data Entry'!C162),"",'Field Data Entry'!C162)</f>
        <v/>
      </c>
      <c r="C155" s="111" t="str">
        <f>IF(ISBLANK('Field Data Entry'!D162),"",'Field Data Entry'!D162)</f>
        <v/>
      </c>
      <c r="D155" s="111" t="str">
        <f>IF(ISBLANK('Field Data Entry'!E162),"",'Field Data Entry'!E162)</f>
        <v/>
      </c>
      <c r="E155" s="111" t="str">
        <f>IF(ISBLANK('Field Data Entry'!F162),"",'Field Data Entry'!F162)</f>
        <v/>
      </c>
      <c r="F155" s="111" t="str">
        <f>IF(ISBLANK('Field Data Entry'!G162),"",'Field Data Entry'!G162)</f>
        <v/>
      </c>
      <c r="G155" s="115" t="str">
        <f>_xlfn.TEXTJOIN(" ",,'Field Data Entry'!$C208,'Field Data Entry'!$D208,'Field Data Entry'!$E208,'Field Data Entry'!$F208)</f>
        <v/>
      </c>
      <c r="H155" s="115" t="str">
        <f>_xlfn.TEXTJOIN(" ",,'Field Data Entry'!$H208,'Field Data Entry'!$I208,'Field Data Entry'!$J208,'Field Data Entry'!$K208)</f>
        <v/>
      </c>
      <c r="I155" s="39"/>
      <c r="J155" s="39"/>
      <c r="K155" s="39"/>
      <c r="L155" s="39"/>
      <c r="M155" s="39"/>
      <c r="N155" s="39"/>
      <c r="O155" s="39"/>
      <c r="P155" s="39"/>
      <c r="Q155" s="39"/>
      <c r="R155" s="39"/>
      <c r="S155" s="39"/>
    </row>
    <row r="156" spans="1:19" ht="37.5" customHeight="1" x14ac:dyDescent="0.25">
      <c r="A156" s="110">
        <f t="shared" si="0"/>
        <v>3.4000000000000017</v>
      </c>
      <c r="B156" s="111" t="str">
        <f>IF(ISBLANK('Field Data Entry'!C163),"",'Field Data Entry'!C163)</f>
        <v/>
      </c>
      <c r="C156" s="111" t="str">
        <f>IF(ISBLANK('Field Data Entry'!D163),"",'Field Data Entry'!D163)</f>
        <v/>
      </c>
      <c r="D156" s="111" t="str">
        <f>IF(ISBLANK('Field Data Entry'!E163),"",'Field Data Entry'!E163)</f>
        <v/>
      </c>
      <c r="E156" s="111" t="str">
        <f>IF(ISBLANK('Field Data Entry'!F163),"",'Field Data Entry'!F163)</f>
        <v/>
      </c>
      <c r="F156" s="111" t="str">
        <f>IF(ISBLANK('Field Data Entry'!G163),"",'Field Data Entry'!G163)</f>
        <v/>
      </c>
      <c r="G156" s="115" t="str">
        <f>_xlfn.TEXTJOIN(" ",,'Field Data Entry'!$C209,'Field Data Entry'!$D209,'Field Data Entry'!$E209,'Field Data Entry'!$F209)</f>
        <v/>
      </c>
      <c r="H156" s="115" t="str">
        <f>_xlfn.TEXTJOIN(" ",,'Field Data Entry'!$H209,'Field Data Entry'!$I209,'Field Data Entry'!$J209,'Field Data Entry'!$K209)</f>
        <v/>
      </c>
      <c r="I156" s="39"/>
      <c r="J156" s="39"/>
      <c r="K156" s="39"/>
      <c r="L156" s="39"/>
      <c r="M156" s="39"/>
      <c r="N156" s="39"/>
      <c r="O156" s="39"/>
      <c r="P156" s="39"/>
      <c r="Q156" s="39"/>
      <c r="R156" s="39"/>
      <c r="S156" s="39"/>
    </row>
    <row r="157" spans="1:19" ht="37.5" customHeight="1" x14ac:dyDescent="0.25">
      <c r="A157" s="110">
        <f t="shared" si="0"/>
        <v>3.5000000000000018</v>
      </c>
      <c r="B157" s="111" t="str">
        <f>IF(ISBLANK('Field Data Entry'!C164),"",'Field Data Entry'!C164)</f>
        <v/>
      </c>
      <c r="C157" s="111" t="str">
        <f>IF(ISBLANK('Field Data Entry'!D164),"",'Field Data Entry'!D164)</f>
        <v/>
      </c>
      <c r="D157" s="111" t="str">
        <f>IF(ISBLANK('Field Data Entry'!E164),"",'Field Data Entry'!E164)</f>
        <v/>
      </c>
      <c r="E157" s="111" t="str">
        <f>IF(ISBLANK('Field Data Entry'!F164),"",'Field Data Entry'!F164)</f>
        <v/>
      </c>
      <c r="F157" s="111" t="str">
        <f>IF(ISBLANK('Field Data Entry'!G164),"",'Field Data Entry'!G164)</f>
        <v/>
      </c>
      <c r="G157" s="115" t="str">
        <f>_xlfn.TEXTJOIN(" ",,'Field Data Entry'!$C210,'Field Data Entry'!$D210,'Field Data Entry'!$E210,'Field Data Entry'!$F210)</f>
        <v/>
      </c>
      <c r="H157" s="115" t="str">
        <f>_xlfn.TEXTJOIN(" ",,'Field Data Entry'!$H210,'Field Data Entry'!$I210,'Field Data Entry'!$J210,'Field Data Entry'!$K210)</f>
        <v/>
      </c>
      <c r="I157" s="39"/>
      <c r="J157" s="39"/>
      <c r="K157" s="39"/>
      <c r="L157" s="39"/>
      <c r="M157" s="39"/>
      <c r="N157" s="39"/>
      <c r="O157" s="39"/>
      <c r="P157" s="39"/>
      <c r="Q157" s="39"/>
      <c r="R157" s="39"/>
      <c r="S157" s="39"/>
    </row>
    <row r="158" spans="1:19" ht="37.5" customHeight="1" x14ac:dyDescent="0.25">
      <c r="A158" s="110">
        <f t="shared" si="0"/>
        <v>3.6000000000000019</v>
      </c>
      <c r="B158" s="111" t="str">
        <f>IF(ISBLANK('Field Data Entry'!C165),"",'Field Data Entry'!C165)</f>
        <v/>
      </c>
      <c r="C158" s="111" t="str">
        <f>IF(ISBLANK('Field Data Entry'!D165),"",'Field Data Entry'!D165)</f>
        <v/>
      </c>
      <c r="D158" s="111" t="str">
        <f>IF(ISBLANK('Field Data Entry'!E165),"",'Field Data Entry'!E165)</f>
        <v/>
      </c>
      <c r="E158" s="111" t="str">
        <f>IF(ISBLANK('Field Data Entry'!F165),"",'Field Data Entry'!F165)</f>
        <v/>
      </c>
      <c r="F158" s="111" t="str">
        <f>IF(ISBLANK('Field Data Entry'!G165),"",'Field Data Entry'!G165)</f>
        <v/>
      </c>
      <c r="G158" s="115" t="str">
        <f>_xlfn.TEXTJOIN(" ",,'Field Data Entry'!$C211,'Field Data Entry'!$D211,'Field Data Entry'!$E211,'Field Data Entry'!$F211)</f>
        <v/>
      </c>
      <c r="H158" s="115" t="str">
        <f>_xlfn.TEXTJOIN(" ",,'Field Data Entry'!$H211,'Field Data Entry'!$I211,'Field Data Entry'!$J211,'Field Data Entry'!$K211)</f>
        <v/>
      </c>
      <c r="I158" s="39"/>
      <c r="J158" s="39"/>
      <c r="K158" s="39"/>
      <c r="L158" s="39"/>
      <c r="M158" s="39"/>
      <c r="N158" s="39"/>
      <c r="O158" s="39"/>
      <c r="P158" s="39"/>
      <c r="Q158" s="39"/>
      <c r="R158" s="39"/>
      <c r="S158" s="39"/>
    </row>
    <row r="159" spans="1:19" ht="37.5" customHeight="1" x14ac:dyDescent="0.25">
      <c r="A159" s="110">
        <f t="shared" si="0"/>
        <v>3.700000000000002</v>
      </c>
      <c r="B159" s="111" t="str">
        <f>IF(ISBLANK('Field Data Entry'!C166),"",'Field Data Entry'!C166)</f>
        <v/>
      </c>
      <c r="C159" s="111" t="str">
        <f>IF(ISBLANK('Field Data Entry'!D166),"",'Field Data Entry'!D166)</f>
        <v/>
      </c>
      <c r="D159" s="111" t="str">
        <f>IF(ISBLANK('Field Data Entry'!E166),"",'Field Data Entry'!E166)</f>
        <v/>
      </c>
      <c r="E159" s="111" t="str">
        <f>IF(ISBLANK('Field Data Entry'!F166),"",'Field Data Entry'!F166)</f>
        <v/>
      </c>
      <c r="F159" s="111" t="str">
        <f>IF(ISBLANK('Field Data Entry'!G166),"",'Field Data Entry'!G166)</f>
        <v/>
      </c>
      <c r="G159" s="115" t="str">
        <f>_xlfn.TEXTJOIN(" ",,'Field Data Entry'!$C212,'Field Data Entry'!$D212,'Field Data Entry'!$E212,'Field Data Entry'!$F212)</f>
        <v/>
      </c>
      <c r="H159" s="115" t="str">
        <f>_xlfn.TEXTJOIN(" ",,'Field Data Entry'!$H212,'Field Data Entry'!$I212,'Field Data Entry'!$J212,'Field Data Entry'!$K212)</f>
        <v/>
      </c>
      <c r="I159" s="39"/>
      <c r="J159" s="39"/>
      <c r="K159" s="39"/>
      <c r="L159" s="39"/>
      <c r="M159" s="39"/>
      <c r="N159" s="39"/>
      <c r="O159" s="39"/>
      <c r="P159" s="39"/>
      <c r="Q159" s="39"/>
      <c r="R159" s="39"/>
      <c r="S159" s="39"/>
    </row>
    <row r="160" spans="1:19" ht="37.5" customHeight="1" x14ac:dyDescent="0.25">
      <c r="A160" s="110">
        <f t="shared" si="0"/>
        <v>3.800000000000002</v>
      </c>
      <c r="B160" s="111" t="str">
        <f>IF(ISBLANK('Field Data Entry'!C167),"",'Field Data Entry'!C167)</f>
        <v/>
      </c>
      <c r="C160" s="111" t="str">
        <f>IF(ISBLANK('Field Data Entry'!D167),"",'Field Data Entry'!D167)</f>
        <v/>
      </c>
      <c r="D160" s="111" t="str">
        <f>IF(ISBLANK('Field Data Entry'!E167),"",'Field Data Entry'!E167)</f>
        <v/>
      </c>
      <c r="E160" s="111" t="str">
        <f>IF(ISBLANK('Field Data Entry'!F167),"",'Field Data Entry'!F167)</f>
        <v/>
      </c>
      <c r="F160" s="111" t="str">
        <f>IF(ISBLANK('Field Data Entry'!G167),"",'Field Data Entry'!G167)</f>
        <v/>
      </c>
      <c r="G160" s="115" t="str">
        <f>_xlfn.TEXTJOIN(" ",,'Field Data Entry'!$C213,'Field Data Entry'!$D213,'Field Data Entry'!$E213,'Field Data Entry'!$F213)</f>
        <v/>
      </c>
      <c r="H160" s="115" t="str">
        <f>_xlfn.TEXTJOIN(" ",,'Field Data Entry'!$H213,'Field Data Entry'!$I213,'Field Data Entry'!$J213,'Field Data Entry'!$K213)</f>
        <v/>
      </c>
      <c r="I160" s="39"/>
      <c r="J160" s="39"/>
      <c r="K160" s="39"/>
      <c r="L160" s="39"/>
      <c r="M160" s="39"/>
      <c r="N160" s="39"/>
      <c r="O160" s="39"/>
      <c r="P160" s="39"/>
      <c r="Q160" s="39"/>
      <c r="R160" s="39"/>
      <c r="S160" s="39"/>
    </row>
    <row r="161" spans="1:23" ht="37.5" customHeight="1" x14ac:dyDescent="0.25">
      <c r="A161" s="117">
        <f t="shared" si="0"/>
        <v>3.9000000000000021</v>
      </c>
      <c r="B161" s="111" t="str">
        <f>IF(ISBLANK('Field Data Entry'!C168),"",'Field Data Entry'!C168)</f>
        <v/>
      </c>
      <c r="C161" s="111" t="str">
        <f>IF(ISBLANK('Field Data Entry'!D168),"",'Field Data Entry'!D168)</f>
        <v/>
      </c>
      <c r="D161" s="111" t="str">
        <f>IF(ISBLANK('Field Data Entry'!E168),"",'Field Data Entry'!E168)</f>
        <v/>
      </c>
      <c r="E161" s="111" t="str">
        <f>IF(ISBLANK('Field Data Entry'!F168),"",'Field Data Entry'!F168)</f>
        <v/>
      </c>
      <c r="F161" s="111" t="str">
        <f>IF(ISBLANK('Field Data Entry'!G168),"",'Field Data Entry'!G168)</f>
        <v/>
      </c>
      <c r="G161" s="115" t="str">
        <f>_xlfn.TEXTJOIN(" ",,'Field Data Entry'!$C214,'Field Data Entry'!$D214,'Field Data Entry'!$E214,'Field Data Entry'!$F214)</f>
        <v/>
      </c>
      <c r="H161" s="115" t="str">
        <f>_xlfn.TEXTJOIN(" ",,'Field Data Entry'!$H214,'Field Data Entry'!$I214,'Field Data Entry'!$J214,'Field Data Entry'!$K214)</f>
        <v/>
      </c>
      <c r="I161" s="39"/>
      <c r="J161" s="39"/>
      <c r="K161" s="39"/>
      <c r="L161" s="39"/>
      <c r="M161" s="39"/>
      <c r="N161" s="39"/>
      <c r="O161" s="39"/>
      <c r="P161" s="39"/>
      <c r="Q161" s="39"/>
      <c r="R161" s="39"/>
      <c r="S161" s="39"/>
    </row>
    <row r="162" spans="1:23" ht="37.5" customHeight="1" x14ac:dyDescent="0.25">
      <c r="A162" s="110">
        <f t="shared" si="0"/>
        <v>4.0000000000000018</v>
      </c>
      <c r="B162" s="111" t="str">
        <f>IF(ISBLANK('Field Data Entry'!C169),"",'Field Data Entry'!C169)</f>
        <v/>
      </c>
      <c r="C162" s="111" t="str">
        <f>IF(ISBLANK('Field Data Entry'!D169),"",'Field Data Entry'!D169)</f>
        <v/>
      </c>
      <c r="D162" s="111" t="str">
        <f>IF(ISBLANK('Field Data Entry'!E169),"",'Field Data Entry'!E169)</f>
        <v/>
      </c>
      <c r="E162" s="111" t="str">
        <f>IF(ISBLANK('Field Data Entry'!F169),"",'Field Data Entry'!F169)</f>
        <v/>
      </c>
      <c r="F162" s="111" t="str">
        <f>IF(ISBLANK('Field Data Entry'!G169),"",'Field Data Entry'!G169)</f>
        <v/>
      </c>
      <c r="G162" s="118" t="str">
        <f>_xlfn.TEXTJOIN(" ",,'Field Data Entry'!$C215,'Field Data Entry'!$D215,'Field Data Entry'!$E215,'Field Data Entry'!$F215)</f>
        <v/>
      </c>
      <c r="H162" s="118" t="str">
        <f>_xlfn.TEXTJOIN(" ",,'Field Data Entry'!$H215,'Field Data Entry'!$I215,'Field Data Entry'!$J215,'Field Data Entry'!$K215)</f>
        <v/>
      </c>
      <c r="I162" s="39"/>
      <c r="J162" s="39"/>
      <c r="K162" s="39"/>
      <c r="L162" s="39"/>
      <c r="M162" s="39"/>
      <c r="N162" s="39"/>
      <c r="O162" s="39"/>
      <c r="P162" s="39"/>
      <c r="Q162" s="39"/>
      <c r="R162" s="39"/>
      <c r="S162" s="39"/>
    </row>
    <row r="163" spans="1:23" x14ac:dyDescent="0.25">
      <c r="A163" s="39"/>
      <c r="B163" s="39"/>
      <c r="C163" s="39"/>
      <c r="D163" s="39"/>
      <c r="E163" s="39"/>
      <c r="F163" s="39"/>
      <c r="I163" s="39"/>
      <c r="J163" s="39"/>
      <c r="K163" s="39"/>
      <c r="L163" s="39"/>
      <c r="M163" s="39"/>
      <c r="N163" s="39"/>
      <c r="O163" s="39"/>
      <c r="P163" s="39"/>
      <c r="Q163" s="39"/>
      <c r="R163" s="39"/>
      <c r="S163" s="39"/>
    </row>
    <row r="164" spans="1:23" x14ac:dyDescent="0.25">
      <c r="A164" s="39"/>
      <c r="B164" s="39"/>
      <c r="C164" s="39"/>
      <c r="D164" s="39"/>
      <c r="E164" s="39"/>
      <c r="F164" s="39"/>
      <c r="I164" s="39"/>
      <c r="J164" s="39"/>
      <c r="K164" s="39"/>
      <c r="L164" s="39"/>
      <c r="M164" s="39"/>
      <c r="N164" s="39"/>
      <c r="O164" s="39"/>
      <c r="P164" s="39"/>
      <c r="Q164" s="39"/>
      <c r="R164" s="39"/>
      <c r="S164" s="39"/>
    </row>
    <row r="165" spans="1:23" s="10" customFormat="1" ht="55.5" customHeight="1" x14ac:dyDescent="0.25">
      <c r="A165" s="356" t="s">
        <v>176</v>
      </c>
      <c r="B165" s="356"/>
      <c r="C165" s="356"/>
      <c r="D165" s="356"/>
      <c r="E165" s="356"/>
      <c r="F165" s="356"/>
      <c r="G165" s="356"/>
      <c r="H165" s="356"/>
      <c r="I165" s="356"/>
      <c r="J165" s="356"/>
      <c r="K165" s="356"/>
      <c r="L165" s="356"/>
      <c r="M165" s="356"/>
      <c r="N165" s="356"/>
      <c r="O165" s="356"/>
      <c r="P165" s="356"/>
      <c r="Q165" s="356"/>
      <c r="R165" s="356"/>
      <c r="S165" s="356"/>
      <c r="T165" s="356"/>
      <c r="U165" s="356"/>
      <c r="V165" s="356"/>
      <c r="W165" s="356"/>
    </row>
    <row r="166" spans="1:23" ht="37.5" customHeight="1" x14ac:dyDescent="0.25">
      <c r="A166" s="91" t="s">
        <v>81</v>
      </c>
      <c r="B166" s="303" t="s">
        <v>71</v>
      </c>
      <c r="C166" s="303"/>
      <c r="D166" s="303"/>
      <c r="E166" s="303"/>
      <c r="F166" s="303"/>
      <c r="G166" s="303"/>
      <c r="H166" s="303"/>
      <c r="I166" s="303"/>
      <c r="J166" s="303"/>
      <c r="K166" s="303" t="s">
        <v>75</v>
      </c>
      <c r="L166" s="303"/>
      <c r="M166" s="303"/>
      <c r="N166" s="303"/>
      <c r="O166" s="303" t="s">
        <v>83</v>
      </c>
      <c r="P166" s="303"/>
      <c r="Q166" s="303"/>
      <c r="R166" s="303"/>
      <c r="S166" s="303"/>
      <c r="T166" s="303"/>
      <c r="U166" s="303"/>
      <c r="V166" s="303"/>
      <c r="W166" s="303"/>
    </row>
    <row r="167" spans="1:23" ht="247.5" customHeight="1" x14ac:dyDescent="0.25">
      <c r="A167" s="92">
        <f>IF(ISBLANK('Field Data Entry'!B111)," ",'Field Data Entry'!B111)</f>
        <v>1</v>
      </c>
      <c r="B167" s="302" t="str">
        <f>IF(ISBLANK('Field Data Entry'!B111), "","insert photo")</f>
        <v>insert photo</v>
      </c>
      <c r="C167" s="302"/>
      <c r="D167" s="302"/>
      <c r="E167" s="302"/>
      <c r="F167" s="302"/>
      <c r="G167" s="302"/>
      <c r="H167" s="302"/>
      <c r="I167" s="302"/>
      <c r="J167" s="302"/>
      <c r="K167" s="302" t="str">
        <f>IF(ISBLANK('Field Data Entry'!D111)," ",_xlfn.TEXTJOIN(" ",,'Field Data Entry'!$B$116,'Field Data Entry'!C111,'Field Data Entry'!$C$116,'Field Data Entry'!D111,'Field Data Entry'!D116))</f>
        <v xml:space="preserve"> </v>
      </c>
      <c r="L167" s="302"/>
      <c r="M167" s="302"/>
      <c r="N167" s="302"/>
      <c r="O167" s="302" t="str">
        <f>_xlfn.TEXTJOIN(" ",,'Field Data Entry'!E111,'Field Data Entry'!F111,'Field Data Entry'!G111,'Field Data Entry'!H111)</f>
        <v/>
      </c>
      <c r="P167" s="302"/>
      <c r="Q167" s="302"/>
      <c r="R167" s="302"/>
      <c r="S167" s="302"/>
      <c r="T167" s="302"/>
      <c r="U167" s="302"/>
      <c r="V167" s="302"/>
      <c r="W167" s="302"/>
    </row>
    <row r="168" spans="1:23" ht="198" customHeight="1" x14ac:dyDescent="0.25">
      <c r="A168" s="92" t="str">
        <f>IF(ISBLANK('Field Data Entry'!B112)," ",'Field Data Entry'!B112)</f>
        <v xml:space="preserve"> </v>
      </c>
      <c r="B168" s="302" t="str">
        <f>IF(ISBLANK('Field Data Entry'!B112), "","insert photo")</f>
        <v/>
      </c>
      <c r="C168" s="302"/>
      <c r="D168" s="302"/>
      <c r="E168" s="302"/>
      <c r="F168" s="302"/>
      <c r="G168" s="302"/>
      <c r="H168" s="302"/>
      <c r="I168" s="302"/>
      <c r="J168" s="302"/>
      <c r="K168" s="302" t="str">
        <f>IF(ISBLANK('Field Data Entry'!D112)," ",_xlfn.TEXTJOIN(" ",,'Field Data Entry'!$B$116,'Field Data Entry'!C112,'Field Data Entry'!$C$116,'Field Data Entry'!D112,'Field Data Entry'!D116))</f>
        <v xml:space="preserve"> </v>
      </c>
      <c r="L168" s="302"/>
      <c r="M168" s="302"/>
      <c r="N168" s="302"/>
      <c r="O168" s="302" t="str">
        <f>_xlfn.TEXTJOIN(" ",,'Field Data Entry'!E112,'Field Data Entry'!F112,'Field Data Entry'!G112,'Field Data Entry'!H112)</f>
        <v/>
      </c>
      <c r="P168" s="302"/>
      <c r="Q168" s="302"/>
      <c r="R168" s="302"/>
      <c r="S168" s="302"/>
      <c r="T168" s="302"/>
      <c r="U168" s="302"/>
      <c r="V168" s="302"/>
      <c r="W168" s="302"/>
    </row>
    <row r="169" spans="1:23" ht="198" customHeight="1" x14ac:dyDescent="0.25">
      <c r="A169" s="92" t="str">
        <f>IF(ISBLANK('Field Data Entry'!B113)," ",'Field Data Entry'!B113)</f>
        <v xml:space="preserve"> </v>
      </c>
      <c r="B169" s="302" t="str">
        <f>IF(ISBLANK('Field Data Entry'!B113), "","insert photo")</f>
        <v/>
      </c>
      <c r="C169" s="302"/>
      <c r="D169" s="302"/>
      <c r="E169" s="302"/>
      <c r="F169" s="302"/>
      <c r="G169" s="302"/>
      <c r="H169" s="302"/>
      <c r="I169" s="302"/>
      <c r="J169" s="302"/>
      <c r="K169" s="302" t="str">
        <f>IF(ISBLANK('Field Data Entry'!D113)," ",_xlfn.TEXTJOIN(" ",,'Field Data Entry'!$B$116,'Field Data Entry'!C113,'Field Data Entry'!$C$116,'Field Data Entry'!D113,'Field Data Entry'!D116))</f>
        <v xml:space="preserve"> </v>
      </c>
      <c r="L169" s="302"/>
      <c r="M169" s="302"/>
      <c r="N169" s="302"/>
      <c r="O169" s="302" t="str">
        <f>_xlfn.TEXTJOIN(" ",,'Field Data Entry'!E113,'Field Data Entry'!F113,'Field Data Entry'!G113,'Field Data Entry'!H113)</f>
        <v/>
      </c>
      <c r="P169" s="302"/>
      <c r="Q169" s="302"/>
      <c r="R169" s="302"/>
      <c r="S169" s="302"/>
      <c r="T169" s="302"/>
      <c r="U169" s="302"/>
      <c r="V169" s="302"/>
      <c r="W169" s="302"/>
    </row>
    <row r="170" spans="1:23" ht="198" customHeight="1" x14ac:dyDescent="0.25">
      <c r="A170" s="92" t="str">
        <f>IF(ISBLANK('Field Data Entry'!B114)," ",'Field Data Entry'!B114)</f>
        <v xml:space="preserve"> </v>
      </c>
      <c r="B170" s="302" t="str">
        <f>IF(ISBLANK('Field Data Entry'!B114), "","insert photo")</f>
        <v/>
      </c>
      <c r="C170" s="302"/>
      <c r="D170" s="302"/>
      <c r="E170" s="302"/>
      <c r="F170" s="302"/>
      <c r="G170" s="302"/>
      <c r="H170" s="302"/>
      <c r="I170" s="302"/>
      <c r="J170" s="302"/>
      <c r="K170" s="302" t="str">
        <f>IF(ISBLANK('Field Data Entry'!D114)," ",_xlfn.TEXTJOIN(" ",,'Field Data Entry'!$B$116,'Field Data Entry'!C114,'Field Data Entry'!$C$116,'Field Data Entry'!D114,'Field Data Entry'!D116))</f>
        <v xml:space="preserve"> </v>
      </c>
      <c r="L170" s="302"/>
      <c r="M170" s="302"/>
      <c r="N170" s="302"/>
      <c r="O170" s="302" t="str">
        <f>_xlfn.TEXTJOIN(" ",,'Field Data Entry'!E114,'Field Data Entry'!F114,'Field Data Entry'!G114,'Field Data Entry'!H114)</f>
        <v/>
      </c>
      <c r="P170" s="302"/>
      <c r="Q170" s="302"/>
      <c r="R170" s="302"/>
      <c r="S170" s="302"/>
      <c r="T170" s="302"/>
      <c r="U170" s="302"/>
      <c r="V170" s="302"/>
      <c r="W170" s="302"/>
    </row>
    <row r="171" spans="1:23" ht="198" customHeight="1" x14ac:dyDescent="0.25">
      <c r="A171" s="92" t="str">
        <f>IF(ISBLANK('Field Data Entry'!B115)," ",'Field Data Entry'!B115)</f>
        <v xml:space="preserve"> </v>
      </c>
      <c r="B171" s="302" t="str">
        <f>IF(ISBLANK('Field Data Entry'!B115), "","insert photo")</f>
        <v/>
      </c>
      <c r="C171" s="302"/>
      <c r="D171" s="302"/>
      <c r="E171" s="302"/>
      <c r="F171" s="302"/>
      <c r="G171" s="302"/>
      <c r="H171" s="302"/>
      <c r="I171" s="302"/>
      <c r="J171" s="302"/>
      <c r="K171" s="302" t="str">
        <f>IF(ISBLANK('Field Data Entry'!D115)," ",_xlfn.TEXTJOIN(" ",,'Field Data Entry'!$B$116,'Field Data Entry'!C115,'Field Data Entry'!$C$116,'Field Data Entry'!D115,'Field Data Entry'!D116))</f>
        <v xml:space="preserve"> </v>
      </c>
      <c r="L171" s="302"/>
      <c r="M171" s="302"/>
      <c r="N171" s="302"/>
      <c r="O171" s="302" t="str">
        <f>_xlfn.TEXTJOIN(" ",,'Field Data Entry'!E115,'Field Data Entry'!F115,'Field Data Entry'!G115,'Field Data Entry'!H115)</f>
        <v/>
      </c>
      <c r="P171" s="302"/>
      <c r="Q171" s="302"/>
      <c r="R171" s="302"/>
      <c r="S171" s="302"/>
      <c r="T171" s="302"/>
      <c r="U171" s="302"/>
      <c r="V171" s="302"/>
      <c r="W171" s="302"/>
    </row>
  </sheetData>
  <sheetProtection algorithmName="SHA-512" hashValue="sqFErhrjjmkVLQoCxl3wntfoYBH3BruF7TTkvA9TLCsnL0enaRly8vv5gGsQpCaGMVsaR8+zBstSVhzf/eO6wQ==" saltValue="aEVvuh5tYOYvix4mEoK3uA==" spinCount="100000" sheet="1" formatRows="0" selectLockedCells="1"/>
  <mergeCells count="213">
    <mergeCell ref="A75:Y75"/>
    <mergeCell ref="A86:Y86"/>
    <mergeCell ref="A87:Y87"/>
    <mergeCell ref="A88:Y97"/>
    <mergeCell ref="A85:Y85"/>
    <mergeCell ref="A107:Y107"/>
    <mergeCell ref="A106:Y106"/>
    <mergeCell ref="A108:Y112"/>
    <mergeCell ref="A101:Y105"/>
    <mergeCell ref="A100:Y100"/>
    <mergeCell ref="A98:Y98"/>
    <mergeCell ref="A99:Y99"/>
    <mergeCell ref="I82:Y82"/>
    <mergeCell ref="A83:F83"/>
    <mergeCell ref="I83:Y83"/>
    <mergeCell ref="A17:Y17"/>
    <mergeCell ref="A63:Y63"/>
    <mergeCell ref="J65:Y65"/>
    <mergeCell ref="A66:Y66"/>
    <mergeCell ref="J67:Y67"/>
    <mergeCell ref="G37:Y37"/>
    <mergeCell ref="G38:Y38"/>
    <mergeCell ref="A40:Y40"/>
    <mergeCell ref="A41:Y41"/>
    <mergeCell ref="A42:Y42"/>
    <mergeCell ref="A33:F33"/>
    <mergeCell ref="A43:Y43"/>
    <mergeCell ref="L44:Y44"/>
    <mergeCell ref="L45:Y45"/>
    <mergeCell ref="A34:F34"/>
    <mergeCell ref="A38:F38"/>
    <mergeCell ref="A37:F37"/>
    <mergeCell ref="A36:F36"/>
    <mergeCell ref="A35:F35"/>
    <mergeCell ref="A39:W39"/>
    <mergeCell ref="G18:Y18"/>
    <mergeCell ref="G19:Y19"/>
    <mergeCell ref="G20:Y20"/>
    <mergeCell ref="G21:Y21"/>
    <mergeCell ref="A165:W165"/>
    <mergeCell ref="V1:Y1"/>
    <mergeCell ref="A1:U1"/>
    <mergeCell ref="A2:Y2"/>
    <mergeCell ref="A3:Y3"/>
    <mergeCell ref="A4:Y4"/>
    <mergeCell ref="A5:Y5"/>
    <mergeCell ref="A6:Y6"/>
    <mergeCell ref="G7:Y7"/>
    <mergeCell ref="G8:Y8"/>
    <mergeCell ref="G9:Y9"/>
    <mergeCell ref="G10:Y10"/>
    <mergeCell ref="G11:Y11"/>
    <mergeCell ref="G12:Y12"/>
    <mergeCell ref="G13:Y13"/>
    <mergeCell ref="G14:Y14"/>
    <mergeCell ref="G15:Y15"/>
    <mergeCell ref="A16:Y16"/>
    <mergeCell ref="E72:G72"/>
    <mergeCell ref="E73:G73"/>
    <mergeCell ref="E74:G74"/>
    <mergeCell ref="J64:W64"/>
    <mergeCell ref="G33:Y33"/>
    <mergeCell ref="G34:Y34"/>
    <mergeCell ref="E70:G70"/>
    <mergeCell ref="E71:G71"/>
    <mergeCell ref="H70:I70"/>
    <mergeCell ref="H71:I71"/>
    <mergeCell ref="H72:I72"/>
    <mergeCell ref="H67:I67"/>
    <mergeCell ref="H68:I68"/>
    <mergeCell ref="H69:I69"/>
    <mergeCell ref="J68:Y68"/>
    <mergeCell ref="J69:Y69"/>
    <mergeCell ref="J70:Y70"/>
    <mergeCell ref="A11:F11"/>
    <mergeCell ref="A24:W24"/>
    <mergeCell ref="A7:F7"/>
    <mergeCell ref="A8:F8"/>
    <mergeCell ref="A9:F9"/>
    <mergeCell ref="A10:F10"/>
    <mergeCell ref="A12:F12"/>
    <mergeCell ref="A13:F13"/>
    <mergeCell ref="A31:F31"/>
    <mergeCell ref="A25:F25"/>
    <mergeCell ref="A26:F26"/>
    <mergeCell ref="A27:F27"/>
    <mergeCell ref="A28:F28"/>
    <mergeCell ref="A29:F29"/>
    <mergeCell ref="A30:F30"/>
    <mergeCell ref="A14:F14"/>
    <mergeCell ref="A15:F15"/>
    <mergeCell ref="A22:F22"/>
    <mergeCell ref="G22:Y22"/>
    <mergeCell ref="G25:Y25"/>
    <mergeCell ref="G26:Y26"/>
    <mergeCell ref="G27:Y27"/>
    <mergeCell ref="G28:Y28"/>
    <mergeCell ref="G30:Y30"/>
    <mergeCell ref="I116:L116"/>
    <mergeCell ref="G118:H118"/>
    <mergeCell ref="A116:H116"/>
    <mergeCell ref="A115:H115"/>
    <mergeCell ref="I76:Y76"/>
    <mergeCell ref="A76:F76"/>
    <mergeCell ref="I77:Y77"/>
    <mergeCell ref="A77:F77"/>
    <mergeCell ref="A78:F78"/>
    <mergeCell ref="I78:Y78"/>
    <mergeCell ref="A79:F79"/>
    <mergeCell ref="I79:Y79"/>
    <mergeCell ref="A80:F80"/>
    <mergeCell ref="I80:Y80"/>
    <mergeCell ref="A81:F81"/>
    <mergeCell ref="I81:Y81"/>
    <mergeCell ref="A82:F82"/>
    <mergeCell ref="M116:Y116"/>
    <mergeCell ref="A117:Y117"/>
    <mergeCell ref="I118:Y118"/>
    <mergeCell ref="I61:Y61"/>
    <mergeCell ref="A69:D69"/>
    <mergeCell ref="A18:F18"/>
    <mergeCell ref="A23:W23"/>
    <mergeCell ref="G29:Y29"/>
    <mergeCell ref="A73:D73"/>
    <mergeCell ref="H73:I73"/>
    <mergeCell ref="H74:I74"/>
    <mergeCell ref="A74:D74"/>
    <mergeCell ref="G35:Y35"/>
    <mergeCell ref="G36:Y36"/>
    <mergeCell ref="A32:F32"/>
    <mergeCell ref="G31:Y31"/>
    <mergeCell ref="G32:Y32"/>
    <mergeCell ref="A19:F19"/>
    <mergeCell ref="A20:F20"/>
    <mergeCell ref="A21:F21"/>
    <mergeCell ref="J71:Y71"/>
    <mergeCell ref="J72:Y72"/>
    <mergeCell ref="J73:Y73"/>
    <mergeCell ref="J74:Y74"/>
    <mergeCell ref="E67:G67"/>
    <mergeCell ref="E68:G68"/>
    <mergeCell ref="E69:G69"/>
    <mergeCell ref="A118:F118"/>
    <mergeCell ref="I115:L115"/>
    <mergeCell ref="A113:Y113"/>
    <mergeCell ref="A114:Y114"/>
    <mergeCell ref="M115:Y115"/>
    <mergeCell ref="A51:F51"/>
    <mergeCell ref="A52:F52"/>
    <mergeCell ref="A53:F53"/>
    <mergeCell ref="A54:F54"/>
    <mergeCell ref="A55:F55"/>
    <mergeCell ref="A56:F56"/>
    <mergeCell ref="A57:F57"/>
    <mergeCell ref="A58:F58"/>
    <mergeCell ref="A68:D68"/>
    <mergeCell ref="A59:F59"/>
    <mergeCell ref="A60:F60"/>
    <mergeCell ref="A61:F61"/>
    <mergeCell ref="A62:F62"/>
    <mergeCell ref="I62:Y62"/>
    <mergeCell ref="A84:F84"/>
    <mergeCell ref="I84:Y84"/>
    <mergeCell ref="A64:F64"/>
    <mergeCell ref="A65:F65"/>
    <mergeCell ref="I60:Y60"/>
    <mergeCell ref="A70:D70"/>
    <mergeCell ref="A71:D71"/>
    <mergeCell ref="A72:D72"/>
    <mergeCell ref="B170:J170"/>
    <mergeCell ref="B171:J171"/>
    <mergeCell ref="O166:W166"/>
    <mergeCell ref="O167:W167"/>
    <mergeCell ref="O168:W168"/>
    <mergeCell ref="O169:W169"/>
    <mergeCell ref="O170:W170"/>
    <mergeCell ref="O171:W171"/>
    <mergeCell ref="K166:N166"/>
    <mergeCell ref="K167:N167"/>
    <mergeCell ref="K168:N168"/>
    <mergeCell ref="K169:N169"/>
    <mergeCell ref="K170:N170"/>
    <mergeCell ref="K171:N171"/>
    <mergeCell ref="B166:J166"/>
    <mergeCell ref="B167:J167"/>
    <mergeCell ref="B168:J168"/>
    <mergeCell ref="B169:J169"/>
    <mergeCell ref="I119:S119"/>
    <mergeCell ref="G121:H121"/>
    <mergeCell ref="B121:F121"/>
    <mergeCell ref="I44:K44"/>
    <mergeCell ref="A44:F44"/>
    <mergeCell ref="A45:F45"/>
    <mergeCell ref="I45:K45"/>
    <mergeCell ref="A46:F46"/>
    <mergeCell ref="I46:K46"/>
    <mergeCell ref="A47:F47"/>
    <mergeCell ref="I47:K47"/>
    <mergeCell ref="I50:Y50"/>
    <mergeCell ref="A50:F50"/>
    <mergeCell ref="L46:Y46"/>
    <mergeCell ref="A48:Y48"/>
    <mergeCell ref="L47:Y47"/>
    <mergeCell ref="A49:Y49"/>
    <mergeCell ref="I51:Y51"/>
    <mergeCell ref="I52:Y52"/>
    <mergeCell ref="I53:Y53"/>
    <mergeCell ref="I54:Y54"/>
    <mergeCell ref="I55:Y55"/>
    <mergeCell ref="I56:Y56"/>
    <mergeCell ref="I57:Y57"/>
    <mergeCell ref="I58:Y58"/>
    <mergeCell ref="I59:Y59"/>
  </mergeCells>
  <conditionalFormatting sqref="G122:H162">
    <cfRule type="expression" dxfId="12" priority="15">
      <formula>NOT(EXACT(G122,G121))</formula>
    </cfRule>
    <cfRule type="expression" dxfId="11" priority="16">
      <formula>EXACT(G122,G121)</formula>
    </cfRule>
    <cfRule type="containsBlanks" dxfId="10" priority="26">
      <formula>LEN(TRIM(G122))=0</formula>
    </cfRule>
  </conditionalFormatting>
  <conditionalFormatting sqref="A169:W171">
    <cfRule type="containsBlanks" dxfId="9" priority="14">
      <formula>LEN(TRIM(A169))=0</formula>
    </cfRule>
  </conditionalFormatting>
  <conditionalFormatting sqref="A167:W171">
    <cfRule type="notContainsBlanks" dxfId="8" priority="13">
      <formula>LEN(TRIM(A167))&gt;0</formula>
    </cfRule>
  </conditionalFormatting>
  <conditionalFormatting sqref="A47:Y47">
    <cfRule type="notContainsBlanks" dxfId="7" priority="6">
      <formula>LEN(TRIM(A47))&gt;0</formula>
    </cfRule>
    <cfRule type="containsBlanks" dxfId="6" priority="29">
      <formula>LEN(TRIM(A47))=0</formula>
    </cfRule>
  </conditionalFormatting>
  <conditionalFormatting sqref="A64:D64 G64:I64">
    <cfRule type="notContainsBlanks" dxfId="5" priority="7">
      <formula>LEN(TRIM(A64))&gt;0</formula>
    </cfRule>
  </conditionalFormatting>
  <conditionalFormatting sqref="A69:Y74">
    <cfRule type="containsBlanks" dxfId="4" priority="11">
      <formula>LEN(TRIM(A69))=0</formula>
    </cfRule>
    <cfRule type="notContainsBlanks" dxfId="3" priority="27">
      <formula>LEN(TRIM(A69))&gt;0</formula>
    </cfRule>
  </conditionalFormatting>
  <conditionalFormatting sqref="A69:Y69">
    <cfRule type="containsBlanks" dxfId="2" priority="2">
      <formula>LEN(TRIM(A69))=0</formula>
    </cfRule>
  </conditionalFormatting>
  <conditionalFormatting sqref="A65 G65">
    <cfRule type="containsBlanks" dxfId="1" priority="31">
      <formula>LEN(TRIM(A65))=0</formula>
    </cfRule>
  </conditionalFormatting>
  <conditionalFormatting sqref="A65:G65">
    <cfRule type="notContainsBlanks" dxfId="0" priority="1">
      <formula>LEN(TRIM(A65))&gt;0</formula>
    </cfRule>
  </conditionalFormatting>
  <pageMargins left="0.7" right="0.81374999999999997" top="0.33583333333333332" bottom="0.75" header="0.3" footer="0.3"/>
  <pageSetup paperSize="9" scale="33" fitToHeight="0" orientation="portrait" r:id="rId1"/>
  <headerFooter>
    <oddFooter>&amp;L&amp;10ENGINEERING NEW ZEALAND: &amp;D&amp;C&amp;10REVISION 0&amp;R&amp;10Page &amp;P of &amp;N</oddFooter>
    <firstFooter>&amp;L&amp;12ENGINEERING NEW ZEALAND: &amp;D&amp;C&amp;12REVISION 0&amp;R&amp;12Page &amp;P of &amp;N</firstFooter>
  </headerFooter>
  <rowBreaks count="7" manualBreakCount="7">
    <brk id="23" max="16383" man="1"/>
    <brk id="39" max="16383" man="1"/>
    <brk id="74" max="16383" man="1"/>
    <brk id="85" max="16383" man="1"/>
    <brk id="97" max="16383" man="1"/>
    <brk id="112" max="16383" man="1"/>
    <brk id="164" max="16383" man="1"/>
  </rowBreaks>
  <ignoredErrors>
    <ignoredError sqref="A69:D74 A68:E68 E69:G74 G45:H46 I45:K46 J47:K47 G47:I47 L47:Y47" unlockedFormula="1"/>
    <ignoredError sqref="G52:G56 G57:G62"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Field Data Entry</vt:lpstr>
      <vt:lpstr>Report</vt:lpstr>
      <vt:lpstr>'Field Data Entry'!_ftn1</vt:lpstr>
      <vt:lpstr>'Field Data Entry'!_ftnref1</vt:lpstr>
    </vt:vector>
  </TitlesOfParts>
  <Company>Engineering New Zealand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Siobhan Lilley</dc:creator>
  <cp:lastModifiedBy>Martin Pratchett</cp:lastModifiedBy>
  <cp:lastPrinted>2021-11-24T01:47:47Z</cp:lastPrinted>
  <dcterms:created xsi:type="dcterms:W3CDTF">2021-11-01T21:24:37Z</dcterms:created>
  <dcterms:modified xsi:type="dcterms:W3CDTF">2021-12-07T01:48:01Z</dcterms:modified>
</cp:coreProperties>
</file>